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brie\Box\BOT\L Drive\Meetings\BOT Meeting--Materials\2023-2024\July 20, 2023\Web\"/>
    </mc:Choice>
  </mc:AlternateContent>
  <xr:revisionPtr revIDLastSave="0" documentId="13_ncr:1_{57484482-668C-4FED-81F5-59913DCDA5B8}" xr6:coauthVersionLast="47" xr6:coauthVersionMax="47" xr10:uidLastSave="{00000000-0000-0000-0000-000000000000}"/>
  <bookViews>
    <workbookView xWindow="7620" yWindow="2300" windowWidth="17280" windowHeight="8960" xr2:uid="{1505697A-C8C4-4150-8B81-14224BE8FA54}"/>
  </bookViews>
  <sheets>
    <sheet name="Sheet2" sheetId="2" r:id="rId1"/>
  </sheets>
  <definedNames>
    <definedName name="_xlnm.Print_Area" localSheetId="0">Sheet2!$A$1:$BA$11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1" i="2" l="1"/>
  <c r="AV11" i="2"/>
  <c r="AT4" i="2"/>
  <c r="AU4" i="2"/>
  <c r="AX11" i="2"/>
  <c r="AY10" i="2"/>
  <c r="AZ10" i="2" s="1"/>
  <c r="AY9" i="2"/>
  <c r="AZ9" i="2" s="1"/>
  <c r="AY8" i="2"/>
  <c r="AZ8" i="2" s="1"/>
  <c r="AY7" i="2"/>
  <c r="AZ7" i="2" s="1"/>
  <c r="AY6" i="2"/>
  <c r="AZ6" i="2" s="1"/>
  <c r="AY5" i="2"/>
  <c r="AZ5" i="2" s="1"/>
  <c r="AY4" i="2"/>
  <c r="BA4" i="2" s="1"/>
  <c r="AQ11" i="2"/>
  <c r="AP11" i="2"/>
  <c r="AR11" i="2"/>
  <c r="AS10" i="2"/>
  <c r="AS9" i="2"/>
  <c r="AS8" i="2"/>
  <c r="AS7" i="2"/>
  <c r="AS6" i="2"/>
  <c r="AS5" i="2"/>
  <c r="AS4" i="2"/>
  <c r="BA6" i="2" l="1"/>
  <c r="BA5" i="2"/>
  <c r="AZ4" i="2"/>
  <c r="BA7" i="2"/>
  <c r="BA8" i="2"/>
  <c r="AY11" i="2"/>
  <c r="BA10" i="2"/>
  <c r="BA9" i="2"/>
  <c r="AS11" i="2"/>
  <c r="AG11" i="2"/>
  <c r="AF11" i="2"/>
  <c r="AE11" i="2"/>
  <c r="AH10" i="2"/>
  <c r="AH9" i="2"/>
  <c r="AH8" i="2"/>
  <c r="AH7" i="2"/>
  <c r="AH6" i="2"/>
  <c r="AH5" i="2"/>
  <c r="AH4" i="2"/>
  <c r="AK11" i="2"/>
  <c r="AJ11" i="2"/>
  <c r="AL11" i="2"/>
  <c r="AM10" i="2"/>
  <c r="AT10" i="2" s="1"/>
  <c r="AM9" i="2"/>
  <c r="AT9" i="2" s="1"/>
  <c r="AM8" i="2"/>
  <c r="AT8" i="2" s="1"/>
  <c r="AM7" i="2"/>
  <c r="AT7" i="2" s="1"/>
  <c r="AM6" i="2"/>
  <c r="AT6" i="2" s="1"/>
  <c r="AM5" i="2"/>
  <c r="AT5" i="2" s="1"/>
  <c r="AM4" i="2"/>
  <c r="AB11" i="2"/>
  <c r="AA11" i="2"/>
  <c r="Z11" i="2"/>
  <c r="H11" i="2"/>
  <c r="G11" i="2"/>
  <c r="F11" i="2"/>
  <c r="D11" i="2"/>
  <c r="C11" i="2"/>
  <c r="B11" i="2"/>
  <c r="R11" i="2"/>
  <c r="M11" i="2"/>
  <c r="W11" i="2"/>
  <c r="V11" i="2"/>
  <c r="U11" i="2"/>
  <c r="Q11" i="2"/>
  <c r="P11" i="2"/>
  <c r="L11" i="2"/>
  <c r="K11" i="2"/>
  <c r="N4" i="2"/>
  <c r="AC10" i="2"/>
  <c r="AC9" i="2"/>
  <c r="AC8" i="2"/>
  <c r="AC7" i="2"/>
  <c r="AC6" i="2"/>
  <c r="AC5" i="2"/>
  <c r="AC4" i="2"/>
  <c r="S10" i="2"/>
  <c r="AU10" i="2" s="1"/>
  <c r="S9" i="2"/>
  <c r="AU9" i="2" s="1"/>
  <c r="S8" i="2"/>
  <c r="AU8" i="2" s="1"/>
  <c r="S7" i="2"/>
  <c r="AU7" i="2" s="1"/>
  <c r="S6" i="2"/>
  <c r="AU6" i="2" s="1"/>
  <c r="S5" i="2"/>
  <c r="AU5" i="2" s="1"/>
  <c r="S4" i="2"/>
  <c r="X10" i="2"/>
  <c r="X9" i="2"/>
  <c r="X8" i="2"/>
  <c r="X7" i="2"/>
  <c r="X6" i="2"/>
  <c r="X5" i="2"/>
  <c r="X4" i="2"/>
  <c r="N10" i="2"/>
  <c r="N9" i="2"/>
  <c r="N8" i="2"/>
  <c r="N7" i="2"/>
  <c r="N6" i="2"/>
  <c r="N5" i="2"/>
  <c r="I10" i="2"/>
  <c r="I9" i="2"/>
  <c r="I8" i="2"/>
  <c r="I7" i="2"/>
  <c r="I6" i="2"/>
  <c r="I4" i="2"/>
  <c r="I5" i="2"/>
  <c r="E10" i="2"/>
  <c r="E9" i="2"/>
  <c r="E8" i="2"/>
  <c r="E7" i="2"/>
  <c r="E6" i="2"/>
  <c r="E5" i="2"/>
  <c r="E4" i="2"/>
  <c r="BA11" i="2" l="1"/>
  <c r="AZ11" i="2"/>
  <c r="AI7" i="2"/>
  <c r="AO4" i="2"/>
  <c r="AN4" i="2"/>
  <c r="AU11" i="2"/>
  <c r="AN10" i="2"/>
  <c r="AO10" i="2"/>
  <c r="AO9" i="2"/>
  <c r="AN9" i="2"/>
  <c r="AO8" i="2"/>
  <c r="AN8" i="2"/>
  <c r="AO7" i="2"/>
  <c r="AN7" i="2"/>
  <c r="AN6" i="2"/>
  <c r="AO6" i="2"/>
  <c r="AO5" i="2"/>
  <c r="AN5" i="2"/>
  <c r="AH11" i="2"/>
  <c r="AI5" i="2"/>
  <c r="AI6" i="2"/>
  <c r="AI10" i="2"/>
  <c r="AI4" i="2"/>
  <c r="AI8" i="2"/>
  <c r="AI9" i="2"/>
  <c r="AD4" i="2"/>
  <c r="AM11" i="2"/>
  <c r="J6" i="2"/>
  <c r="T10" i="2"/>
  <c r="O4" i="2"/>
  <c r="Y9" i="2"/>
  <c r="J10" i="2"/>
  <c r="J7" i="2"/>
  <c r="Y5" i="2"/>
  <c r="AD7" i="2"/>
  <c r="AD10" i="2"/>
  <c r="J8" i="2"/>
  <c r="Y4" i="2"/>
  <c r="O5" i="2"/>
  <c r="T7" i="2"/>
  <c r="AD8" i="2"/>
  <c r="J5" i="2"/>
  <c r="Y8" i="2"/>
  <c r="AD9" i="2"/>
  <c r="Y10" i="2"/>
  <c r="T9" i="2"/>
  <c r="Y7" i="2"/>
  <c r="O7" i="2"/>
  <c r="T8" i="2"/>
  <c r="O8" i="2"/>
  <c r="T4" i="2"/>
  <c r="T6" i="2"/>
  <c r="O9" i="2"/>
  <c r="O10" i="2"/>
  <c r="Y6" i="2"/>
  <c r="J9" i="2"/>
  <c r="T5" i="2"/>
  <c r="AD6" i="2"/>
  <c r="O6" i="2"/>
  <c r="J4" i="2"/>
  <c r="AD5" i="2"/>
  <c r="AC11" i="2"/>
  <c r="I11" i="2"/>
  <c r="S11" i="2"/>
  <c r="X11" i="2"/>
  <c r="E11" i="2"/>
  <c r="N11" i="2"/>
  <c r="AO11" i="2" l="1"/>
  <c r="AT11" i="2" s="1"/>
  <c r="J11" i="2"/>
  <c r="O11" i="2" s="1"/>
  <c r="T11" i="2" s="1"/>
  <c r="Y11" i="2" s="1"/>
  <c r="AD11" i="2" s="1"/>
  <c r="AN11" i="2"/>
  <c r="AI11" i="2" l="1"/>
</calcChain>
</file>

<file path=xl/sharedStrings.xml><?xml version="1.0" encoding="utf-8"?>
<sst xmlns="http://schemas.openxmlformats.org/spreadsheetml/2006/main" count="64" uniqueCount="18">
  <si>
    <t>Total</t>
  </si>
  <si>
    <t>White</t>
  </si>
  <si>
    <t>Black/African Amercian</t>
  </si>
  <si>
    <t>Hispanic</t>
  </si>
  <si>
    <t>Asian/ Pacific Islander</t>
  </si>
  <si>
    <t>American Indian/ American Native</t>
  </si>
  <si>
    <t>Multi-Racial</t>
  </si>
  <si>
    <t>No Race Selected</t>
  </si>
  <si>
    <t>Total (Excudes Multi-Racial and No Race Selected)</t>
  </si>
  <si>
    <t>Male</t>
  </si>
  <si>
    <t>Female</t>
  </si>
  <si>
    <t>No Gender Selected</t>
  </si>
  <si>
    <t>BOT Meeting Month</t>
  </si>
  <si>
    <t>Total Variance</t>
  </si>
  <si>
    <t>Bi-Monthly Variance</t>
  </si>
  <si>
    <r>
      <rPr>
        <b/>
        <sz val="12"/>
        <color theme="1"/>
        <rFont val="Calibri"/>
        <family val="2"/>
        <scheme val="minor"/>
      </rPr>
      <t>Board of Trustees Diversity Report</t>
    </r>
    <r>
      <rPr>
        <sz val="11"/>
        <color theme="1"/>
        <rFont val="Calibri"/>
        <family val="2"/>
        <scheme val="minor"/>
      </rPr>
      <t xml:space="preserve">
Race &amp; Gender for Active Employees with 
Active Position and
FTE greater than 0%</t>
    </r>
  </si>
  <si>
    <t>Reported to the Board of Trustees</t>
  </si>
  <si>
    <t>July 20,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</si>
</sst>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rgb="FF2F559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0" fillId="3" borderId="21" xfId="0" applyNumberForma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4" borderId="22" xfId="0" applyNumberForma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7" fontId="2" fillId="5" borderId="27" xfId="0" applyNumberFormat="1" applyFont="1" applyFill="1" applyBorder="1" applyAlignment="1">
      <alignment horizontal="center" vertical="center"/>
    </xf>
    <xf numFmtId="17" fontId="2" fillId="5" borderId="26" xfId="0" applyNumberFormat="1" applyFont="1" applyFill="1" applyBorder="1" applyAlignment="1">
      <alignment horizontal="center" vertical="center"/>
    </xf>
    <xf numFmtId="17" fontId="2" fillId="5" borderId="28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7" fontId="2" fillId="2" borderId="27" xfId="0" applyNumberFormat="1" applyFont="1" applyFill="1" applyBorder="1" applyAlignment="1">
      <alignment horizontal="center" vertical="center"/>
    </xf>
    <xf numFmtId="17" fontId="2" fillId="2" borderId="26" xfId="0" applyNumberFormat="1" applyFont="1" applyFill="1" applyBorder="1" applyAlignment="1">
      <alignment horizontal="center" vertical="center"/>
    </xf>
    <xf numFmtId="17" fontId="2" fillId="2" borderId="2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15" fontId="4" fillId="0" borderId="18" xfId="0" quotePrefix="1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71932-297F-4073-8575-C42418EFB94D}">
  <sheetPr>
    <pageSetUpPr fitToPage="1"/>
  </sheetPr>
  <dimension ref="A1:BA15"/>
  <sheetViews>
    <sheetView tabSelected="1" topLeftCell="A11" zoomScale="80" zoomScaleNormal="80" workbookViewId="0">
      <selection activeCell="W21" sqref="W21"/>
    </sheetView>
  </sheetViews>
  <sheetFormatPr defaultColWidth="8.81640625" defaultRowHeight="14.5" x14ac:dyDescent="0.35"/>
  <cols>
    <col min="1" max="1" width="15.453125" style="1" bestFit="1" customWidth="1"/>
    <col min="2" max="2" width="6" style="1" hidden="1" customWidth="1"/>
    <col min="3" max="3" width="7.26953125" style="1" hidden="1" customWidth="1"/>
    <col min="4" max="4" width="8.1796875" style="1" hidden="1" customWidth="1"/>
    <col min="5" max="6" width="6" style="1" hidden="1" customWidth="1"/>
    <col min="7" max="7" width="7.26953125" style="1" hidden="1" customWidth="1"/>
    <col min="8" max="8" width="8.453125" style="1" hidden="1" customWidth="1"/>
    <col min="9" max="9" width="6" style="1" hidden="1" customWidth="1"/>
    <col min="10" max="10" width="11" style="1" hidden="1" customWidth="1"/>
    <col min="11" max="11" width="6" style="1" hidden="1" customWidth="1"/>
    <col min="12" max="12" width="7.26953125" style="1" hidden="1" customWidth="1"/>
    <col min="13" max="13" width="8.453125" style="1" hidden="1" customWidth="1"/>
    <col min="14" max="14" width="6.26953125" style="1" hidden="1" customWidth="1"/>
    <col min="15" max="15" width="10.453125" style="1" hidden="1" customWidth="1"/>
    <col min="16" max="16" width="6.26953125" style="1" hidden="1" customWidth="1"/>
    <col min="17" max="17" width="7.26953125" style="1" hidden="1" customWidth="1"/>
    <col min="18" max="18" width="8.453125" style="1" hidden="1" customWidth="1"/>
    <col min="19" max="19" width="6.26953125" style="1" hidden="1" customWidth="1"/>
    <col min="20" max="20" width="10.7265625" style="1" hidden="1" customWidth="1"/>
    <col min="21" max="21" width="7.26953125" style="1" customWidth="1"/>
    <col min="22" max="22" width="7.26953125" style="1" bestFit="1" customWidth="1"/>
    <col min="23" max="23" width="8.26953125" style="1" customWidth="1"/>
    <col min="24" max="24" width="6.26953125" style="1" bestFit="1" customWidth="1"/>
    <col min="25" max="25" width="10.7265625" style="1" customWidth="1"/>
    <col min="26" max="26" width="6.26953125" style="1" bestFit="1" customWidth="1"/>
    <col min="27" max="27" width="7.7265625" style="1" bestFit="1" customWidth="1"/>
    <col min="28" max="28" width="8.453125" style="1" bestFit="1" customWidth="1"/>
    <col min="29" max="29" width="6.26953125" style="1" bestFit="1" customWidth="1"/>
    <col min="30" max="30" width="10.7265625" style="1" customWidth="1"/>
    <col min="31" max="31" width="6.26953125" style="1" bestFit="1" customWidth="1"/>
    <col min="32" max="32" width="7.7265625" style="1" bestFit="1" customWidth="1"/>
    <col min="33" max="33" width="10.453125" style="1" bestFit="1" customWidth="1"/>
    <col min="34" max="34" width="6.26953125" style="1" bestFit="1" customWidth="1"/>
    <col min="35" max="35" width="10.7265625" style="1" customWidth="1"/>
    <col min="36" max="36" width="6.26953125" style="1" bestFit="1" customWidth="1"/>
    <col min="37" max="37" width="7.81640625" style="1" customWidth="1"/>
    <col min="38" max="38" width="8.453125" style="1" bestFit="1" customWidth="1"/>
    <col min="39" max="39" width="6.26953125" style="1" customWidth="1"/>
    <col min="40" max="40" width="10.7265625" style="1" customWidth="1"/>
    <col min="41" max="41" width="9.81640625" style="1" hidden="1" customWidth="1"/>
    <col min="42" max="42" width="6.26953125" style="1" bestFit="1" customWidth="1"/>
    <col min="43" max="43" width="7.7265625" style="1" bestFit="1" customWidth="1"/>
    <col min="44" max="44" width="8.453125" style="1" bestFit="1" customWidth="1"/>
    <col min="45" max="45" width="6.26953125" style="1" bestFit="1" customWidth="1"/>
    <col min="46" max="46" width="10.7265625" style="1" customWidth="1"/>
    <col min="47" max="47" width="10.7265625" style="1" hidden="1" customWidth="1"/>
    <col min="48" max="48" width="6.26953125" style="1" bestFit="1" customWidth="1"/>
    <col min="49" max="49" width="7.7265625" style="1" bestFit="1" customWidth="1"/>
    <col min="50" max="50" width="8.81640625" style="1"/>
    <col min="51" max="51" width="6.26953125" style="1" bestFit="1" customWidth="1"/>
    <col min="52" max="52" width="10.7265625" style="1" customWidth="1"/>
    <col min="53" max="53" width="10.453125" style="1" customWidth="1"/>
    <col min="54" max="16384" width="8.81640625" style="1"/>
  </cols>
  <sheetData>
    <row r="1" spans="1:53" ht="99" customHeight="1" thickBot="1" x14ac:dyDescent="0.4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5"/>
    </row>
    <row r="2" spans="1:53" ht="43.9" customHeight="1" thickBot="1" x14ac:dyDescent="0.4">
      <c r="A2" s="48" t="s">
        <v>12</v>
      </c>
      <c r="B2" s="57">
        <v>44562</v>
      </c>
      <c r="C2" s="57"/>
      <c r="D2" s="57"/>
      <c r="E2" s="58"/>
      <c r="F2" s="50">
        <v>44621</v>
      </c>
      <c r="G2" s="51"/>
      <c r="H2" s="51"/>
      <c r="I2" s="52"/>
      <c r="J2" s="49" t="s">
        <v>14</v>
      </c>
      <c r="K2" s="56">
        <v>44682</v>
      </c>
      <c r="L2" s="57"/>
      <c r="M2" s="57"/>
      <c r="N2" s="58"/>
      <c r="O2" s="49" t="s">
        <v>14</v>
      </c>
      <c r="P2" s="50">
        <v>44743</v>
      </c>
      <c r="Q2" s="51"/>
      <c r="R2" s="51"/>
      <c r="S2" s="52"/>
      <c r="T2" s="49" t="s">
        <v>14</v>
      </c>
      <c r="U2" s="56">
        <v>44805</v>
      </c>
      <c r="V2" s="57"/>
      <c r="W2" s="57"/>
      <c r="X2" s="58"/>
      <c r="Y2" s="49" t="s">
        <v>14</v>
      </c>
      <c r="Z2" s="50">
        <v>44866</v>
      </c>
      <c r="AA2" s="51"/>
      <c r="AB2" s="51"/>
      <c r="AC2" s="52"/>
      <c r="AD2" s="49" t="s">
        <v>14</v>
      </c>
      <c r="AE2" s="56">
        <v>44949</v>
      </c>
      <c r="AF2" s="57"/>
      <c r="AG2" s="57"/>
      <c r="AH2" s="58"/>
      <c r="AI2" s="49" t="s">
        <v>14</v>
      </c>
      <c r="AJ2" s="50">
        <v>44986</v>
      </c>
      <c r="AK2" s="51"/>
      <c r="AL2" s="51"/>
      <c r="AM2" s="52"/>
      <c r="AN2" s="49" t="s">
        <v>14</v>
      </c>
      <c r="AO2" s="49" t="s">
        <v>13</v>
      </c>
      <c r="AP2" s="56">
        <v>44682</v>
      </c>
      <c r="AQ2" s="57"/>
      <c r="AR2" s="57"/>
      <c r="AS2" s="58"/>
      <c r="AT2" s="49" t="s">
        <v>14</v>
      </c>
      <c r="AU2" s="49" t="s">
        <v>13</v>
      </c>
      <c r="AV2" s="50">
        <v>45108</v>
      </c>
      <c r="AW2" s="51"/>
      <c r="AX2" s="51"/>
      <c r="AY2" s="52"/>
      <c r="AZ2" s="49" t="s">
        <v>14</v>
      </c>
      <c r="BA2" s="49" t="s">
        <v>13</v>
      </c>
    </row>
    <row r="3" spans="1:53" ht="44" thickBot="1" x14ac:dyDescent="0.4">
      <c r="A3" s="18"/>
      <c r="B3" s="41" t="s">
        <v>9</v>
      </c>
      <c r="C3" s="7" t="s">
        <v>10</v>
      </c>
      <c r="D3" s="7" t="s">
        <v>11</v>
      </c>
      <c r="E3" s="18" t="s">
        <v>0</v>
      </c>
      <c r="F3" s="6" t="s">
        <v>9</v>
      </c>
      <c r="G3" s="7" t="s">
        <v>10</v>
      </c>
      <c r="H3" s="7" t="s">
        <v>11</v>
      </c>
      <c r="I3" s="18" t="s">
        <v>0</v>
      </c>
      <c r="J3" s="18"/>
      <c r="K3" s="6" t="s">
        <v>9</v>
      </c>
      <c r="L3" s="7" t="s">
        <v>10</v>
      </c>
      <c r="M3" s="7" t="s">
        <v>11</v>
      </c>
      <c r="N3" s="18" t="s">
        <v>0</v>
      </c>
      <c r="O3" s="18"/>
      <c r="P3" s="6" t="s">
        <v>9</v>
      </c>
      <c r="Q3" s="7" t="s">
        <v>10</v>
      </c>
      <c r="R3" s="7" t="s">
        <v>11</v>
      </c>
      <c r="S3" s="18" t="s">
        <v>0</v>
      </c>
      <c r="T3" s="18"/>
      <c r="U3" s="6" t="s">
        <v>9</v>
      </c>
      <c r="V3" s="7" t="s">
        <v>10</v>
      </c>
      <c r="W3" s="7" t="s">
        <v>11</v>
      </c>
      <c r="X3" s="18" t="s">
        <v>0</v>
      </c>
      <c r="Y3" s="18"/>
      <c r="Z3" s="6" t="s">
        <v>9</v>
      </c>
      <c r="AA3" s="7" t="s">
        <v>10</v>
      </c>
      <c r="AB3" s="7" t="s">
        <v>11</v>
      </c>
      <c r="AC3" s="18" t="s">
        <v>0</v>
      </c>
      <c r="AD3" s="18"/>
      <c r="AE3" s="6" t="s">
        <v>9</v>
      </c>
      <c r="AF3" s="7" t="s">
        <v>10</v>
      </c>
      <c r="AG3" s="7" t="s">
        <v>11</v>
      </c>
      <c r="AH3" s="18" t="s">
        <v>0</v>
      </c>
      <c r="AI3" s="18"/>
      <c r="AJ3" s="6" t="s">
        <v>9</v>
      </c>
      <c r="AK3" s="7" t="s">
        <v>10</v>
      </c>
      <c r="AL3" s="7" t="s">
        <v>11</v>
      </c>
      <c r="AM3" s="18" t="s">
        <v>0</v>
      </c>
      <c r="AN3" s="18"/>
      <c r="AO3" s="18"/>
      <c r="AP3" s="6" t="s">
        <v>9</v>
      </c>
      <c r="AQ3" s="7" t="s">
        <v>10</v>
      </c>
      <c r="AR3" s="7" t="s">
        <v>11</v>
      </c>
      <c r="AS3" s="18" t="s">
        <v>0</v>
      </c>
      <c r="AT3" s="18"/>
      <c r="AU3" s="18"/>
      <c r="AV3" s="6" t="s">
        <v>9</v>
      </c>
      <c r="AW3" s="7" t="s">
        <v>10</v>
      </c>
      <c r="AX3" s="7" t="s">
        <v>11</v>
      </c>
      <c r="AY3" s="18" t="s">
        <v>0</v>
      </c>
      <c r="AZ3" s="18"/>
      <c r="BA3" s="18"/>
    </row>
    <row r="4" spans="1:53" ht="27" customHeight="1" x14ac:dyDescent="0.35">
      <c r="A4" s="4" t="s">
        <v>1</v>
      </c>
      <c r="B4" s="42">
        <v>7392</v>
      </c>
      <c r="C4" s="3">
        <v>8739</v>
      </c>
      <c r="D4" s="10"/>
      <c r="E4" s="19">
        <f t="shared" ref="E4:E10" si="0">SUM(B4:D4)</f>
        <v>16131</v>
      </c>
      <c r="F4" s="44">
        <v>8311</v>
      </c>
      <c r="G4" s="26">
        <v>9630</v>
      </c>
      <c r="H4" s="27">
        <v>1</v>
      </c>
      <c r="I4" s="28">
        <f t="shared" ref="I4:I10" si="1">SUM(F4:H4)</f>
        <v>17942</v>
      </c>
      <c r="J4" s="23">
        <f>(I4-E4)/E4</f>
        <v>0.11226830326700142</v>
      </c>
      <c r="K4" s="14">
        <v>8265</v>
      </c>
      <c r="L4" s="8">
        <v>9551</v>
      </c>
      <c r="M4" s="13">
        <v>1</v>
      </c>
      <c r="N4" s="24">
        <f t="shared" ref="N4:N10" si="2">SUM(K4:M4)</f>
        <v>17817</v>
      </c>
      <c r="O4" s="23">
        <f>(N4-I4)/I4</f>
        <v>-6.9668933229294393E-3</v>
      </c>
      <c r="P4" s="25">
        <v>7153</v>
      </c>
      <c r="Q4" s="26">
        <v>8481</v>
      </c>
      <c r="R4" s="27">
        <v>1</v>
      </c>
      <c r="S4" s="28">
        <f t="shared" ref="S4:S10" si="3">SUM(P4:R4)</f>
        <v>15635</v>
      </c>
      <c r="T4" s="23">
        <f>(S4-N4)/N4</f>
        <v>-0.1224673065050233</v>
      </c>
      <c r="U4" s="14">
        <v>8480</v>
      </c>
      <c r="V4" s="8">
        <v>9922</v>
      </c>
      <c r="W4" s="13">
        <v>3</v>
      </c>
      <c r="X4" s="24">
        <f t="shared" ref="X4:X10" si="4">SUM(U4:W4)</f>
        <v>18405</v>
      </c>
      <c r="Y4" s="23">
        <f>(X4-S4)/S4</f>
        <v>0.17716661336744483</v>
      </c>
      <c r="Z4" s="25">
        <v>8594</v>
      </c>
      <c r="AA4" s="26">
        <v>9991</v>
      </c>
      <c r="AB4" s="27">
        <v>3</v>
      </c>
      <c r="AC4" s="28">
        <f t="shared" ref="AC4:AC10" si="5">SUM(Z4:AB4)</f>
        <v>18588</v>
      </c>
      <c r="AD4" s="23">
        <f t="shared" ref="AD4:AD10" si="6">(AC4-X4)/X4</f>
        <v>9.9429502852485738E-3</v>
      </c>
      <c r="AE4" s="14">
        <v>8422</v>
      </c>
      <c r="AF4" s="8">
        <v>9803</v>
      </c>
      <c r="AG4" s="13">
        <v>2</v>
      </c>
      <c r="AH4" s="24">
        <f t="shared" ref="AH4:AH10" si="7">SUM(AE4:AG4)</f>
        <v>18227</v>
      </c>
      <c r="AI4" s="23">
        <f t="shared" ref="AI4:AI10" si="8">(AH4-AC4)/AC4</f>
        <v>-1.942113191306219E-2</v>
      </c>
      <c r="AJ4" s="25">
        <v>8582</v>
      </c>
      <c r="AK4" s="26">
        <v>10114</v>
      </c>
      <c r="AL4" s="27">
        <v>1</v>
      </c>
      <c r="AM4" s="28">
        <f t="shared" ref="AM4:AM10" si="9">SUM(AJ4:AL4)</f>
        <v>18697</v>
      </c>
      <c r="AN4" s="23">
        <f>(AM4-AH4)/AH4</f>
        <v>2.5785921983870082E-2</v>
      </c>
      <c r="AO4" s="23">
        <f>(AM4-N4)/N4</f>
        <v>4.9391031037772912E-2</v>
      </c>
      <c r="AP4" s="14">
        <v>8578</v>
      </c>
      <c r="AQ4" s="8">
        <v>10173</v>
      </c>
      <c r="AR4" s="13">
        <v>3</v>
      </c>
      <c r="AS4" s="24">
        <f t="shared" ref="AS4:AS10" si="10">SUM(AP4:AR4)</f>
        <v>18754</v>
      </c>
      <c r="AT4" s="23">
        <f t="shared" ref="AT4:AT10" si="11">(AS4-AM4)/AM4</f>
        <v>3.0486174252553886E-3</v>
      </c>
      <c r="AU4" s="23">
        <f t="shared" ref="AU4:AU10" si="12">(AS4-S4)/S4</f>
        <v>0.19948832747041892</v>
      </c>
      <c r="AV4" s="25">
        <v>7257</v>
      </c>
      <c r="AW4" s="26">
        <v>8906</v>
      </c>
      <c r="AX4" s="27"/>
      <c r="AY4" s="28">
        <f t="shared" ref="AY4:AY10" si="13">SUM(AV4:AX4)</f>
        <v>16163</v>
      </c>
      <c r="AZ4" s="23">
        <f>(AY4-AS4)/AS4</f>
        <v>-0.13815719313213182</v>
      </c>
      <c r="BA4" s="23">
        <f t="shared" ref="BA4:BA10" si="14">(AY4-X4)/X4</f>
        <v>-0.12181472425971203</v>
      </c>
    </row>
    <row r="5" spans="1:53" ht="43.15" customHeight="1" x14ac:dyDescent="0.35">
      <c r="A5" s="5" t="s">
        <v>2</v>
      </c>
      <c r="B5" s="15">
        <v>1148</v>
      </c>
      <c r="C5" s="2">
        <v>2551</v>
      </c>
      <c r="D5" s="11"/>
      <c r="E5" s="20">
        <f t="shared" si="0"/>
        <v>3699</v>
      </c>
      <c r="F5" s="45">
        <v>1290</v>
      </c>
      <c r="G5" s="30">
        <v>2678</v>
      </c>
      <c r="H5" s="31"/>
      <c r="I5" s="32">
        <f t="shared" si="1"/>
        <v>3968</v>
      </c>
      <c r="J5" s="23">
        <f t="shared" ref="J5:J11" si="15">(I5-E5)/E5</f>
        <v>7.2722357393890241E-2</v>
      </c>
      <c r="K5" s="15">
        <v>1287</v>
      </c>
      <c r="L5" s="2">
        <v>2631</v>
      </c>
      <c r="M5" s="11"/>
      <c r="N5" s="20">
        <f t="shared" si="2"/>
        <v>3918</v>
      </c>
      <c r="O5" s="23">
        <f t="shared" ref="O5:O10" si="16">(N5-I5)/I5</f>
        <v>-1.2600806451612902E-2</v>
      </c>
      <c r="P5" s="29">
        <v>1187</v>
      </c>
      <c r="Q5" s="30">
        <v>2505</v>
      </c>
      <c r="R5" s="31"/>
      <c r="S5" s="32">
        <f t="shared" si="3"/>
        <v>3692</v>
      </c>
      <c r="T5" s="23">
        <f t="shared" ref="T5:T10" si="17">(S5-N5)/N5</f>
        <v>-5.7682491066870852E-2</v>
      </c>
      <c r="U5" s="15">
        <v>1318</v>
      </c>
      <c r="V5" s="2">
        <v>2792</v>
      </c>
      <c r="W5" s="11"/>
      <c r="X5" s="20">
        <f t="shared" si="4"/>
        <v>4110</v>
      </c>
      <c r="Y5" s="23">
        <f t="shared" ref="Y5:Y10" si="18">(X5-S5)/S5</f>
        <v>0.11321776814734562</v>
      </c>
      <c r="Z5" s="29">
        <v>1365</v>
      </c>
      <c r="AA5" s="30">
        <v>2818</v>
      </c>
      <c r="AB5" s="31"/>
      <c r="AC5" s="32">
        <f t="shared" si="5"/>
        <v>4183</v>
      </c>
      <c r="AD5" s="23">
        <f t="shared" si="6"/>
        <v>1.7761557177615572E-2</v>
      </c>
      <c r="AE5" s="15">
        <v>1344</v>
      </c>
      <c r="AF5" s="2">
        <v>2800</v>
      </c>
      <c r="AG5" s="11"/>
      <c r="AH5" s="20">
        <f t="shared" si="7"/>
        <v>4144</v>
      </c>
      <c r="AI5" s="23">
        <f t="shared" si="8"/>
        <v>-9.3234520678938566E-3</v>
      </c>
      <c r="AJ5" s="25">
        <v>1394</v>
      </c>
      <c r="AK5" s="26">
        <v>2889</v>
      </c>
      <c r="AL5" s="31"/>
      <c r="AM5" s="32">
        <f t="shared" si="9"/>
        <v>4283</v>
      </c>
      <c r="AN5" s="23">
        <f t="shared" ref="AN5:AN10" si="19">(AM5-AH5)/AH5</f>
        <v>3.3542471042471045E-2</v>
      </c>
      <c r="AO5" s="23">
        <f t="shared" ref="AO5:AO10" si="20">(AM5-N5)/N5</f>
        <v>9.3159775395610003E-2</v>
      </c>
      <c r="AP5" s="15">
        <v>1399</v>
      </c>
      <c r="AQ5" s="2">
        <v>2905</v>
      </c>
      <c r="AR5" s="11"/>
      <c r="AS5" s="20">
        <f t="shared" si="10"/>
        <v>4304</v>
      </c>
      <c r="AT5" s="23">
        <f t="shared" si="11"/>
        <v>4.9031053000233478E-3</v>
      </c>
      <c r="AU5" s="23">
        <f t="shared" si="12"/>
        <v>0.1657638136511376</v>
      </c>
      <c r="AV5" s="29">
        <v>1236</v>
      </c>
      <c r="AW5" s="30">
        <v>2687</v>
      </c>
      <c r="AX5" s="31"/>
      <c r="AY5" s="32">
        <f t="shared" si="13"/>
        <v>3923</v>
      </c>
      <c r="AZ5" s="23">
        <f t="shared" ref="AZ5:AZ10" si="21">(AY5-AS5)/AS5</f>
        <v>-8.8522304832713755E-2</v>
      </c>
      <c r="BA5" s="23">
        <f t="shared" si="14"/>
        <v>-4.5498783454987833E-2</v>
      </c>
    </row>
    <row r="6" spans="1:53" ht="27" customHeight="1" x14ac:dyDescent="0.35">
      <c r="A6" s="5" t="s">
        <v>3</v>
      </c>
      <c r="B6" s="15">
        <v>1060</v>
      </c>
      <c r="C6" s="2">
        <v>2036</v>
      </c>
      <c r="D6" s="11"/>
      <c r="E6" s="20">
        <f t="shared" si="0"/>
        <v>3096</v>
      </c>
      <c r="F6" s="45">
        <v>1303</v>
      </c>
      <c r="G6" s="30">
        <v>2237</v>
      </c>
      <c r="H6" s="31"/>
      <c r="I6" s="32">
        <f t="shared" si="1"/>
        <v>3540</v>
      </c>
      <c r="J6" s="23">
        <f t="shared" si="15"/>
        <v>0.1434108527131783</v>
      </c>
      <c r="K6" s="15">
        <v>1277</v>
      </c>
      <c r="L6" s="2">
        <v>2223</v>
      </c>
      <c r="M6" s="11"/>
      <c r="N6" s="20">
        <f t="shared" si="2"/>
        <v>3500</v>
      </c>
      <c r="O6" s="23">
        <f t="shared" si="16"/>
        <v>-1.1299435028248588E-2</v>
      </c>
      <c r="P6" s="29">
        <v>1043</v>
      </c>
      <c r="Q6" s="30">
        <v>2007</v>
      </c>
      <c r="R6" s="31"/>
      <c r="S6" s="32">
        <f t="shared" si="3"/>
        <v>3050</v>
      </c>
      <c r="T6" s="23">
        <f t="shared" si="17"/>
        <v>-0.12857142857142856</v>
      </c>
      <c r="U6" s="15">
        <v>1334</v>
      </c>
      <c r="V6" s="2">
        <v>2412</v>
      </c>
      <c r="W6" s="11"/>
      <c r="X6" s="20">
        <f t="shared" si="4"/>
        <v>3746</v>
      </c>
      <c r="Y6" s="23">
        <f t="shared" si="18"/>
        <v>0.22819672131147542</v>
      </c>
      <c r="Z6" s="29">
        <v>1348</v>
      </c>
      <c r="AA6" s="30">
        <v>2449</v>
      </c>
      <c r="AB6" s="31"/>
      <c r="AC6" s="32">
        <f t="shared" si="5"/>
        <v>3797</v>
      </c>
      <c r="AD6" s="23">
        <f t="shared" si="6"/>
        <v>1.3614522156967433E-2</v>
      </c>
      <c r="AE6" s="15">
        <v>1315</v>
      </c>
      <c r="AF6" s="2">
        <v>2443</v>
      </c>
      <c r="AG6" s="11"/>
      <c r="AH6" s="20">
        <f t="shared" si="7"/>
        <v>3758</v>
      </c>
      <c r="AI6" s="23">
        <f t="shared" si="8"/>
        <v>-1.0271266789570714E-2</v>
      </c>
      <c r="AJ6" s="25">
        <v>1398</v>
      </c>
      <c r="AK6" s="26">
        <v>2536</v>
      </c>
      <c r="AL6" s="31"/>
      <c r="AM6" s="32">
        <f t="shared" si="9"/>
        <v>3934</v>
      </c>
      <c r="AN6" s="23">
        <f t="shared" si="19"/>
        <v>4.6833422032996272E-2</v>
      </c>
      <c r="AO6" s="23">
        <f t="shared" si="20"/>
        <v>0.124</v>
      </c>
      <c r="AP6" s="15">
        <v>1386</v>
      </c>
      <c r="AQ6" s="2">
        <v>2574</v>
      </c>
      <c r="AR6" s="11"/>
      <c r="AS6" s="20">
        <f t="shared" si="10"/>
        <v>3960</v>
      </c>
      <c r="AT6" s="23">
        <f t="shared" si="11"/>
        <v>6.6090493136756485E-3</v>
      </c>
      <c r="AU6" s="23">
        <f t="shared" si="12"/>
        <v>0.29836065573770493</v>
      </c>
      <c r="AV6" s="29">
        <v>1087</v>
      </c>
      <c r="AW6" s="30">
        <v>2249</v>
      </c>
      <c r="AX6" s="31"/>
      <c r="AY6" s="32">
        <f t="shared" si="13"/>
        <v>3336</v>
      </c>
      <c r="AZ6" s="23">
        <f t="shared" si="21"/>
        <v>-0.15757575757575756</v>
      </c>
      <c r="BA6" s="23">
        <f t="shared" si="14"/>
        <v>-0.10945008008542445</v>
      </c>
    </row>
    <row r="7" spans="1:53" ht="40.15" customHeight="1" x14ac:dyDescent="0.35">
      <c r="A7" s="5" t="s">
        <v>4</v>
      </c>
      <c r="B7" s="15">
        <v>2116</v>
      </c>
      <c r="C7" s="2">
        <v>2391</v>
      </c>
      <c r="D7" s="11"/>
      <c r="E7" s="20">
        <f t="shared" si="0"/>
        <v>4507</v>
      </c>
      <c r="F7" s="45">
        <v>3466</v>
      </c>
      <c r="G7" s="30">
        <v>3153</v>
      </c>
      <c r="H7" s="31"/>
      <c r="I7" s="32">
        <f t="shared" si="1"/>
        <v>6619</v>
      </c>
      <c r="J7" s="23">
        <f t="shared" si="15"/>
        <v>0.46860439316618591</v>
      </c>
      <c r="K7" s="15">
        <v>3440</v>
      </c>
      <c r="L7" s="2">
        <v>3138</v>
      </c>
      <c r="M7" s="11"/>
      <c r="N7" s="20">
        <f t="shared" si="2"/>
        <v>6578</v>
      </c>
      <c r="O7" s="23">
        <f t="shared" si="16"/>
        <v>-6.1942891675479681E-3</v>
      </c>
      <c r="P7" s="29">
        <v>2127</v>
      </c>
      <c r="Q7" s="30">
        <v>2285</v>
      </c>
      <c r="R7" s="31"/>
      <c r="S7" s="32">
        <f t="shared" si="3"/>
        <v>4412</v>
      </c>
      <c r="T7" s="23">
        <f t="shared" si="17"/>
        <v>-0.32927941623593798</v>
      </c>
      <c r="U7" s="15">
        <v>3743</v>
      </c>
      <c r="V7" s="2">
        <v>3427</v>
      </c>
      <c r="W7" s="11"/>
      <c r="X7" s="20">
        <f t="shared" si="4"/>
        <v>7170</v>
      </c>
      <c r="Y7" s="23">
        <f t="shared" si="18"/>
        <v>0.62511332728921121</v>
      </c>
      <c r="Z7" s="29">
        <v>3766</v>
      </c>
      <c r="AA7" s="30">
        <v>3448</v>
      </c>
      <c r="AB7" s="31"/>
      <c r="AC7" s="32">
        <f t="shared" si="5"/>
        <v>7214</v>
      </c>
      <c r="AD7" s="23">
        <f t="shared" si="6"/>
        <v>6.1366806136680611E-3</v>
      </c>
      <c r="AE7" s="15">
        <v>3273</v>
      </c>
      <c r="AF7" s="2">
        <v>3209</v>
      </c>
      <c r="AG7" s="11"/>
      <c r="AH7" s="20">
        <f t="shared" si="7"/>
        <v>6482</v>
      </c>
      <c r="AI7" s="23">
        <f t="shared" si="8"/>
        <v>-0.10146936512337122</v>
      </c>
      <c r="AJ7" s="25">
        <v>3722</v>
      </c>
      <c r="AK7" s="26">
        <v>3476</v>
      </c>
      <c r="AL7" s="31"/>
      <c r="AM7" s="32">
        <f t="shared" si="9"/>
        <v>7198</v>
      </c>
      <c r="AN7" s="23">
        <f t="shared" si="19"/>
        <v>0.11045973464979944</v>
      </c>
      <c r="AO7" s="23">
        <f t="shared" si="20"/>
        <v>9.425357251444208E-2</v>
      </c>
      <c r="AP7" s="15">
        <v>3740</v>
      </c>
      <c r="AQ7" s="2">
        <v>3507</v>
      </c>
      <c r="AR7" s="11"/>
      <c r="AS7" s="20">
        <f t="shared" si="10"/>
        <v>7247</v>
      </c>
      <c r="AT7" s="23">
        <f t="shared" si="11"/>
        <v>6.8074465129202557E-3</v>
      </c>
      <c r="AU7" s="23">
        <f t="shared" si="12"/>
        <v>0.64256572982774252</v>
      </c>
      <c r="AV7" s="29">
        <v>2109</v>
      </c>
      <c r="AW7" s="30">
        <v>2405</v>
      </c>
      <c r="AX7" s="31"/>
      <c r="AY7" s="32">
        <f t="shared" si="13"/>
        <v>4514</v>
      </c>
      <c r="AZ7" s="23">
        <f t="shared" si="21"/>
        <v>-0.37712156754519111</v>
      </c>
      <c r="BA7" s="23">
        <f t="shared" si="14"/>
        <v>-0.37043235704323568</v>
      </c>
    </row>
    <row r="8" spans="1:53" ht="54" customHeight="1" x14ac:dyDescent="0.35">
      <c r="A8" s="5" t="s">
        <v>5</v>
      </c>
      <c r="B8" s="15">
        <v>21</v>
      </c>
      <c r="C8" s="2">
        <v>26</v>
      </c>
      <c r="D8" s="11"/>
      <c r="E8" s="20">
        <f t="shared" si="0"/>
        <v>47</v>
      </c>
      <c r="F8" s="45">
        <v>21</v>
      </c>
      <c r="G8" s="30">
        <v>28</v>
      </c>
      <c r="H8" s="31"/>
      <c r="I8" s="32">
        <f t="shared" si="1"/>
        <v>49</v>
      </c>
      <c r="J8" s="23">
        <f t="shared" si="15"/>
        <v>4.2553191489361701E-2</v>
      </c>
      <c r="K8" s="15">
        <v>23</v>
      </c>
      <c r="L8" s="2">
        <v>28</v>
      </c>
      <c r="M8" s="11"/>
      <c r="N8" s="20">
        <f t="shared" si="2"/>
        <v>51</v>
      </c>
      <c r="O8" s="23">
        <f t="shared" si="16"/>
        <v>4.0816326530612242E-2</v>
      </c>
      <c r="P8" s="29">
        <v>21</v>
      </c>
      <c r="Q8" s="30">
        <v>28</v>
      </c>
      <c r="R8" s="31"/>
      <c r="S8" s="32">
        <f t="shared" si="3"/>
        <v>49</v>
      </c>
      <c r="T8" s="23">
        <f t="shared" si="17"/>
        <v>-3.9215686274509803E-2</v>
      </c>
      <c r="U8" s="15">
        <v>24</v>
      </c>
      <c r="V8" s="2">
        <v>31</v>
      </c>
      <c r="W8" s="11"/>
      <c r="X8" s="20">
        <f t="shared" si="4"/>
        <v>55</v>
      </c>
      <c r="Y8" s="23">
        <f t="shared" si="18"/>
        <v>0.12244897959183673</v>
      </c>
      <c r="Z8" s="29">
        <v>27</v>
      </c>
      <c r="AA8" s="30">
        <v>31</v>
      </c>
      <c r="AB8" s="31"/>
      <c r="AC8" s="32">
        <f t="shared" si="5"/>
        <v>58</v>
      </c>
      <c r="AD8" s="23">
        <f t="shared" si="6"/>
        <v>5.4545454545454543E-2</v>
      </c>
      <c r="AE8" s="15">
        <v>26</v>
      </c>
      <c r="AF8" s="2">
        <v>32</v>
      </c>
      <c r="AG8" s="11"/>
      <c r="AH8" s="20">
        <f t="shared" si="7"/>
        <v>58</v>
      </c>
      <c r="AI8" s="23">
        <f t="shared" si="8"/>
        <v>0</v>
      </c>
      <c r="AJ8" s="25">
        <v>23</v>
      </c>
      <c r="AK8" s="26">
        <v>33</v>
      </c>
      <c r="AL8" s="31"/>
      <c r="AM8" s="32">
        <f t="shared" si="9"/>
        <v>56</v>
      </c>
      <c r="AN8" s="23">
        <f t="shared" si="19"/>
        <v>-3.4482758620689655E-2</v>
      </c>
      <c r="AO8" s="23">
        <f t="shared" si="20"/>
        <v>9.8039215686274508E-2</v>
      </c>
      <c r="AP8" s="15">
        <v>25</v>
      </c>
      <c r="AQ8" s="2">
        <v>32</v>
      </c>
      <c r="AR8" s="11"/>
      <c r="AS8" s="20">
        <f t="shared" si="10"/>
        <v>57</v>
      </c>
      <c r="AT8" s="23">
        <f t="shared" si="11"/>
        <v>1.7857142857142856E-2</v>
      </c>
      <c r="AU8" s="23">
        <f t="shared" si="12"/>
        <v>0.16326530612244897</v>
      </c>
      <c r="AV8" s="29">
        <v>25</v>
      </c>
      <c r="AW8" s="30">
        <v>29</v>
      </c>
      <c r="AX8" s="31"/>
      <c r="AY8" s="32">
        <f t="shared" si="13"/>
        <v>54</v>
      </c>
      <c r="AZ8" s="23">
        <f t="shared" si="21"/>
        <v>-5.2631578947368418E-2</v>
      </c>
      <c r="BA8" s="23">
        <f t="shared" si="14"/>
        <v>-1.8181818181818181E-2</v>
      </c>
    </row>
    <row r="9" spans="1:53" ht="31.15" customHeight="1" x14ac:dyDescent="0.35">
      <c r="A9" s="5" t="s">
        <v>6</v>
      </c>
      <c r="B9" s="15">
        <v>190</v>
      </c>
      <c r="C9" s="2">
        <v>267</v>
      </c>
      <c r="D9" s="11"/>
      <c r="E9" s="20">
        <f t="shared" si="0"/>
        <v>457</v>
      </c>
      <c r="F9" s="45">
        <v>264</v>
      </c>
      <c r="G9" s="30">
        <v>317</v>
      </c>
      <c r="H9" s="31"/>
      <c r="I9" s="32">
        <f t="shared" si="1"/>
        <v>581</v>
      </c>
      <c r="J9" s="23">
        <f t="shared" si="15"/>
        <v>0.2713347921225383</v>
      </c>
      <c r="K9" s="15">
        <v>267</v>
      </c>
      <c r="L9" s="2">
        <v>321</v>
      </c>
      <c r="M9" s="11"/>
      <c r="N9" s="20">
        <f t="shared" si="2"/>
        <v>588</v>
      </c>
      <c r="O9" s="23">
        <f t="shared" si="16"/>
        <v>1.2048192771084338E-2</v>
      </c>
      <c r="P9" s="29">
        <v>198</v>
      </c>
      <c r="Q9" s="30">
        <v>242</v>
      </c>
      <c r="R9" s="31"/>
      <c r="S9" s="32">
        <f t="shared" si="3"/>
        <v>440</v>
      </c>
      <c r="T9" s="23">
        <f t="shared" si="17"/>
        <v>-0.25170068027210885</v>
      </c>
      <c r="U9" s="15">
        <v>299</v>
      </c>
      <c r="V9" s="2">
        <v>328</v>
      </c>
      <c r="W9" s="11"/>
      <c r="X9" s="20">
        <f t="shared" si="4"/>
        <v>627</v>
      </c>
      <c r="Y9" s="23">
        <f t="shared" si="18"/>
        <v>0.42499999999999999</v>
      </c>
      <c r="Z9" s="29">
        <v>303</v>
      </c>
      <c r="AA9" s="30">
        <v>339</v>
      </c>
      <c r="AB9" s="31"/>
      <c r="AC9" s="32">
        <f t="shared" si="5"/>
        <v>642</v>
      </c>
      <c r="AD9" s="23">
        <f t="shared" si="6"/>
        <v>2.3923444976076555E-2</v>
      </c>
      <c r="AE9" s="15">
        <v>286</v>
      </c>
      <c r="AF9" s="2">
        <v>327</v>
      </c>
      <c r="AG9" s="11"/>
      <c r="AH9" s="20">
        <f t="shared" si="7"/>
        <v>613</v>
      </c>
      <c r="AI9" s="23">
        <f t="shared" si="8"/>
        <v>-4.5171339563862926E-2</v>
      </c>
      <c r="AJ9" s="25">
        <v>305</v>
      </c>
      <c r="AK9" s="26">
        <v>342</v>
      </c>
      <c r="AL9" s="31"/>
      <c r="AM9" s="32">
        <f t="shared" si="9"/>
        <v>647</v>
      </c>
      <c r="AN9" s="23">
        <f t="shared" si="19"/>
        <v>5.5464926590538338E-2</v>
      </c>
      <c r="AO9" s="23">
        <f t="shared" si="20"/>
        <v>0.10034013605442177</v>
      </c>
      <c r="AP9" s="15">
        <v>313</v>
      </c>
      <c r="AQ9" s="2">
        <v>347</v>
      </c>
      <c r="AR9" s="11"/>
      <c r="AS9" s="20">
        <f t="shared" si="10"/>
        <v>660</v>
      </c>
      <c r="AT9" s="23">
        <f t="shared" si="11"/>
        <v>2.009273570324575E-2</v>
      </c>
      <c r="AU9" s="23">
        <f t="shared" si="12"/>
        <v>0.5</v>
      </c>
      <c r="AV9" s="29">
        <v>212</v>
      </c>
      <c r="AW9" s="30">
        <v>277</v>
      </c>
      <c r="AX9" s="31"/>
      <c r="AY9" s="32">
        <f t="shared" si="13"/>
        <v>489</v>
      </c>
      <c r="AZ9" s="23">
        <f t="shared" si="21"/>
        <v>-0.25909090909090909</v>
      </c>
      <c r="BA9" s="23">
        <f t="shared" si="14"/>
        <v>-0.22009569377990432</v>
      </c>
    </row>
    <row r="10" spans="1:53" ht="45.65" customHeight="1" thickBot="1" x14ac:dyDescent="0.4">
      <c r="A10" s="5" t="s">
        <v>7</v>
      </c>
      <c r="B10" s="16">
        <v>264</v>
      </c>
      <c r="C10" s="9">
        <v>252</v>
      </c>
      <c r="D10" s="12"/>
      <c r="E10" s="21">
        <f t="shared" si="0"/>
        <v>516</v>
      </c>
      <c r="F10" s="46">
        <v>290</v>
      </c>
      <c r="G10" s="34">
        <v>281</v>
      </c>
      <c r="H10" s="35"/>
      <c r="I10" s="36">
        <f t="shared" si="1"/>
        <v>571</v>
      </c>
      <c r="J10" s="23">
        <f t="shared" si="15"/>
        <v>0.1065891472868217</v>
      </c>
      <c r="K10" s="16">
        <v>291</v>
      </c>
      <c r="L10" s="9">
        <v>281</v>
      </c>
      <c r="M10" s="12"/>
      <c r="N10" s="21">
        <f t="shared" si="2"/>
        <v>572</v>
      </c>
      <c r="O10" s="23">
        <f t="shared" si="16"/>
        <v>1.7513134851138354E-3</v>
      </c>
      <c r="P10" s="33">
        <v>257</v>
      </c>
      <c r="Q10" s="34">
        <v>260</v>
      </c>
      <c r="R10" s="35">
        <v>2</v>
      </c>
      <c r="S10" s="36">
        <f t="shared" si="3"/>
        <v>519</v>
      </c>
      <c r="T10" s="23">
        <f t="shared" si="17"/>
        <v>-9.2657342657342656E-2</v>
      </c>
      <c r="U10" s="16">
        <v>298</v>
      </c>
      <c r="V10" s="9">
        <v>290</v>
      </c>
      <c r="W10" s="12">
        <v>8</v>
      </c>
      <c r="X10" s="21">
        <f t="shared" si="4"/>
        <v>596</v>
      </c>
      <c r="Y10" s="23">
        <f t="shared" si="18"/>
        <v>0.14836223506743737</v>
      </c>
      <c r="Z10" s="33">
        <v>301</v>
      </c>
      <c r="AA10" s="34">
        <v>290</v>
      </c>
      <c r="AB10" s="35"/>
      <c r="AC10" s="36">
        <f t="shared" si="5"/>
        <v>591</v>
      </c>
      <c r="AD10" s="23">
        <f t="shared" si="6"/>
        <v>-8.389261744966443E-3</v>
      </c>
      <c r="AE10" s="16">
        <v>301</v>
      </c>
      <c r="AF10" s="9">
        <v>284</v>
      </c>
      <c r="AG10" s="12"/>
      <c r="AH10" s="21">
        <f t="shared" si="7"/>
        <v>585</v>
      </c>
      <c r="AI10" s="23">
        <f t="shared" si="8"/>
        <v>-1.015228426395939E-2</v>
      </c>
      <c r="AJ10" s="25">
        <v>320</v>
      </c>
      <c r="AK10" s="26">
        <v>288</v>
      </c>
      <c r="AL10" s="35"/>
      <c r="AM10" s="36">
        <f t="shared" si="9"/>
        <v>608</v>
      </c>
      <c r="AN10" s="23">
        <f t="shared" si="19"/>
        <v>3.9316239316239315E-2</v>
      </c>
      <c r="AO10" s="23">
        <f t="shared" si="20"/>
        <v>6.2937062937062943E-2</v>
      </c>
      <c r="AP10" s="16">
        <v>326</v>
      </c>
      <c r="AQ10" s="9">
        <v>284</v>
      </c>
      <c r="AR10" s="12"/>
      <c r="AS10" s="21">
        <f t="shared" si="10"/>
        <v>610</v>
      </c>
      <c r="AT10" s="23">
        <f t="shared" si="11"/>
        <v>3.2894736842105261E-3</v>
      </c>
      <c r="AU10" s="23">
        <f t="shared" si="12"/>
        <v>0.17533718689788053</v>
      </c>
      <c r="AV10" s="33">
        <v>275</v>
      </c>
      <c r="AW10" s="34">
        <v>262</v>
      </c>
      <c r="AX10" s="35"/>
      <c r="AY10" s="36">
        <f t="shared" si="13"/>
        <v>537</v>
      </c>
      <c r="AZ10" s="23">
        <f t="shared" si="21"/>
        <v>-0.11967213114754098</v>
      </c>
      <c r="BA10" s="23">
        <f t="shared" si="14"/>
        <v>-9.8993288590604023E-2</v>
      </c>
    </row>
    <row r="11" spans="1:53" ht="75.650000000000006" customHeight="1" thickBot="1" x14ac:dyDescent="0.4">
      <c r="A11" s="43" t="s">
        <v>8</v>
      </c>
      <c r="B11" s="17">
        <f>SUM(B4:B8)</f>
        <v>11737</v>
      </c>
      <c r="C11" s="17">
        <f>SUM(C4:C8)</f>
        <v>15743</v>
      </c>
      <c r="D11" s="17">
        <f>SUM(D4:D8)</f>
        <v>0</v>
      </c>
      <c r="E11" s="22">
        <f>SUM(B11:D11)</f>
        <v>27480</v>
      </c>
      <c r="F11" s="47">
        <f>SUM(F4:F8)</f>
        <v>14391</v>
      </c>
      <c r="G11" s="37">
        <f>SUM(G4:G8)</f>
        <v>17726</v>
      </c>
      <c r="H11" s="37">
        <f>SUM(H4:H8)</f>
        <v>1</v>
      </c>
      <c r="I11" s="38">
        <f>SUM(F11:H11)</f>
        <v>32118</v>
      </c>
      <c r="J11" s="40">
        <f t="shared" si="15"/>
        <v>0.16877729257641921</v>
      </c>
      <c r="K11" s="17">
        <f>SUM(K4:K8)</f>
        <v>14292</v>
      </c>
      <c r="L11" s="17">
        <f>SUM(L4:L8)</f>
        <v>17571</v>
      </c>
      <c r="M11" s="17">
        <f>SUM(M4:M8)</f>
        <v>1</v>
      </c>
      <c r="N11" s="22">
        <f>SUM(K11:M11)</f>
        <v>31864</v>
      </c>
      <c r="O11" s="40">
        <f t="shared" ref="O11" si="22">(N11-J11)/J11</f>
        <v>188792.16946959897</v>
      </c>
      <c r="P11" s="37">
        <f>SUM(P4:P8)</f>
        <v>11531</v>
      </c>
      <c r="Q11" s="37">
        <f>SUM(Q4:Q8)</f>
        <v>15306</v>
      </c>
      <c r="R11" s="37">
        <f>SUM(R4:R8)</f>
        <v>1</v>
      </c>
      <c r="S11" s="38">
        <f>SUM(P11:R11)</f>
        <v>26838</v>
      </c>
      <c r="T11" s="40">
        <f t="shared" ref="T11" si="23">(S11-O11)/O11</f>
        <v>-0.85784368029987756</v>
      </c>
      <c r="U11" s="17">
        <f>SUM(U4:U8)</f>
        <v>14899</v>
      </c>
      <c r="V11" s="17">
        <f>SUM(V4:V8)</f>
        <v>18584</v>
      </c>
      <c r="W11" s="17">
        <f>SUM(W4:W8)</f>
        <v>3</v>
      </c>
      <c r="X11" s="22">
        <f>SUM(U11:W11)</f>
        <v>33486</v>
      </c>
      <c r="Y11" s="40">
        <f t="shared" ref="Y11" si="24">(X11-T11)/T11</f>
        <v>-39036.0838608431</v>
      </c>
      <c r="Z11" s="37">
        <f>SUM(Z4:Z8)</f>
        <v>15100</v>
      </c>
      <c r="AA11" s="37">
        <f>SUM(AA4:AA8)</f>
        <v>18737</v>
      </c>
      <c r="AB11" s="37">
        <f>SUM(AB4:AB8)</f>
        <v>3</v>
      </c>
      <c r="AC11" s="38">
        <f>SUM(Z11:AB11)</f>
        <v>33840</v>
      </c>
      <c r="AD11" s="40">
        <f>(AC11-Y11)/Y11</f>
        <v>-1.8668902372644181</v>
      </c>
      <c r="AE11" s="17">
        <f>SUM(AE4:AE10)</f>
        <v>14967</v>
      </c>
      <c r="AF11" s="17">
        <f>SUM(AF4:AF10)</f>
        <v>18898</v>
      </c>
      <c r="AG11" s="17">
        <f>SUM(AG4:AG8)</f>
        <v>2</v>
      </c>
      <c r="AH11" s="22">
        <f>SUM(AE11:AG11)</f>
        <v>33867</v>
      </c>
      <c r="AI11" s="40" t="e">
        <f>(AH11-#REF!)/#REF!</f>
        <v>#REF!</v>
      </c>
      <c r="AJ11" s="37">
        <f>SUM(AJ4:AJ10)</f>
        <v>15744</v>
      </c>
      <c r="AK11" s="37">
        <f>SUM(AK4:AK10)</f>
        <v>19678</v>
      </c>
      <c r="AL11" s="37">
        <f>SUM(AL4:AL8)</f>
        <v>1</v>
      </c>
      <c r="AM11" s="38">
        <f>SUM(AJ11:AL11)</f>
        <v>35423</v>
      </c>
      <c r="AN11" s="40" t="e">
        <f>(AM11-#REF!)/#REF!</f>
        <v>#REF!</v>
      </c>
      <c r="AO11" s="40">
        <f>(AM11-K11)/K11</f>
        <v>1.4785194514413658</v>
      </c>
      <c r="AP11" s="17">
        <f>SUM(AP4:AP10)</f>
        <v>15767</v>
      </c>
      <c r="AQ11" s="17">
        <f>SUM(AQ4:AQ10)</f>
        <v>19822</v>
      </c>
      <c r="AR11" s="17">
        <f>SUM(AR4:AR8)</f>
        <v>3</v>
      </c>
      <c r="AS11" s="22">
        <f>SUM(AP11:AR11)</f>
        <v>35592</v>
      </c>
      <c r="AT11" s="40">
        <f>(AS11-AO11)/AO11</f>
        <v>24071.730301452844</v>
      </c>
      <c r="AU11" s="40">
        <f>(AS11-Q11)/Q11</f>
        <v>1.3253626029008232</v>
      </c>
      <c r="AV11" s="37">
        <f>SUM(AV4:AV10)</f>
        <v>12201</v>
      </c>
      <c r="AW11" s="37">
        <f>SUM(AW4:AW10)</f>
        <v>16815</v>
      </c>
      <c r="AX11" s="37">
        <f>SUM(AX4:AX8)</f>
        <v>0</v>
      </c>
      <c r="AY11" s="38">
        <f>SUM(AV11:AX11)</f>
        <v>29016</v>
      </c>
      <c r="AZ11" s="40">
        <f>(AY11-AU11)/AU11</f>
        <v>21891.876663708961</v>
      </c>
      <c r="BA11" s="40">
        <f>(AY11-W11)/W11</f>
        <v>9671</v>
      </c>
    </row>
    <row r="13" spans="1:53" ht="16.5" x14ac:dyDescent="0.35">
      <c r="A13" s="59" t="s">
        <v>16</v>
      </c>
      <c r="B13" s="60"/>
      <c r="C13" s="60"/>
      <c r="D13" s="60"/>
      <c r="E13" s="60"/>
      <c r="F13" s="60"/>
      <c r="G13" s="60"/>
      <c r="H13" s="60"/>
      <c r="I13" s="61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2"/>
    </row>
    <row r="14" spans="1:53" ht="16.5" x14ac:dyDescent="0.35">
      <c r="A14" s="63" t="s">
        <v>17</v>
      </c>
      <c r="B14" s="64"/>
      <c r="C14" s="64"/>
      <c r="D14" s="64"/>
      <c r="E14" s="64"/>
      <c r="F14" s="64"/>
      <c r="G14" s="64"/>
      <c r="H14" s="64"/>
      <c r="I14" s="65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6"/>
    </row>
    <row r="15" spans="1:53" x14ac:dyDescent="0.35">
      <c r="I15" s="39"/>
    </row>
  </sheetData>
  <mergeCells count="11">
    <mergeCell ref="AV2:AY2"/>
    <mergeCell ref="A1:BA1"/>
    <mergeCell ref="AP2:AS2"/>
    <mergeCell ref="AJ2:AM2"/>
    <mergeCell ref="B2:E2"/>
    <mergeCell ref="F2:I2"/>
    <mergeCell ref="K2:N2"/>
    <mergeCell ref="P2:S2"/>
    <mergeCell ref="U2:X2"/>
    <mergeCell ref="Z2:AC2"/>
    <mergeCell ref="AE2:AH2"/>
  </mergeCells>
  <pageMargins left="0.24" right="0.2" top="0.25" bottom="0.2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Swenson, Denise</dc:creator>
  <cp:lastModifiedBy>Williams, Aubrie Lee</cp:lastModifiedBy>
  <cp:lastPrinted>2023-07-06T12:15:25Z</cp:lastPrinted>
  <dcterms:created xsi:type="dcterms:W3CDTF">2022-09-22T19:40:08Z</dcterms:created>
  <dcterms:modified xsi:type="dcterms:W3CDTF">2023-07-20T18:27:19Z</dcterms:modified>
</cp:coreProperties>
</file>