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shubh\AppData\Local\Box\Box Edit\Documents\GwxwBACIZU6UDpw59lg1vQ==\"/>
    </mc:Choice>
  </mc:AlternateContent>
  <xr:revisionPtr revIDLastSave="0" documentId="13_ncr:1_{455BF841-5BC9-4786-A171-BC602DED4982}" xr6:coauthVersionLast="47" xr6:coauthVersionMax="47" xr10:uidLastSave="{00000000-0000-0000-0000-000000000000}"/>
  <bookViews>
    <workbookView xWindow="4875" yWindow="-16320" windowWidth="29040" windowHeight="15720" xr2:uid="{00000000-000D-0000-FFFF-FFFF00000000}"/>
  </bookViews>
  <sheets>
    <sheet name="FY22" sheetId="4" r:id="rId1"/>
  </sheets>
  <definedNames>
    <definedName name="_xlnm.Print_Area" localSheetId="0">'FY22'!$A$1:$E$599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3" i="4" l="1"/>
  <c r="C554" i="4"/>
  <c r="C537" i="4"/>
  <c r="C533" i="4"/>
  <c r="C508" i="4" l="1"/>
  <c r="C503" i="4"/>
  <c r="C502" i="4"/>
  <c r="C501" i="4"/>
  <c r="C486" i="4"/>
  <c r="C435" i="4" l="1"/>
  <c r="C379" i="4" l="1"/>
  <c r="C347" i="4"/>
  <c r="C346" i="4"/>
  <c r="C345" i="4"/>
  <c r="C328" i="4"/>
  <c r="C323" i="4"/>
  <c r="C227" i="4" l="1"/>
  <c r="C183" i="4" l="1"/>
  <c r="C157" i="4"/>
  <c r="C156" i="4"/>
  <c r="C155" i="4"/>
  <c r="C144" i="4" l="1"/>
  <c r="G72" i="4" l="1"/>
</calcChain>
</file>

<file path=xl/sharedStrings.xml><?xml version="1.0" encoding="utf-8"?>
<sst xmlns="http://schemas.openxmlformats.org/spreadsheetml/2006/main" count="878" uniqueCount="252">
  <si>
    <t>COMPTROLLER'S REPORT OF ENDOWMENT INVESTMENT TRANSACTIONS</t>
  </si>
  <si>
    <t xml:space="preserve">Transactions: </t>
  </si>
  <si>
    <t>1.</t>
  </si>
  <si>
    <t>Purchase</t>
  </si>
  <si>
    <t>Northern Trust Institutional Money Market Fund</t>
  </si>
  <si>
    <t>Sale</t>
  </si>
  <si>
    <t>6.</t>
  </si>
  <si>
    <t>3.</t>
  </si>
  <si>
    <t>4.</t>
  </si>
  <si>
    <t>5.</t>
  </si>
  <si>
    <t>University of Illinois Operating Account</t>
  </si>
  <si>
    <t>7.</t>
  </si>
  <si>
    <t>9.</t>
  </si>
  <si>
    <t>10.</t>
  </si>
  <si>
    <t>11.</t>
  </si>
  <si>
    <t>12.</t>
  </si>
  <si>
    <t>14.</t>
  </si>
  <si>
    <t>15.</t>
  </si>
  <si>
    <t>16.</t>
  </si>
  <si>
    <t>18.</t>
  </si>
  <si>
    <t>21.</t>
  </si>
  <si>
    <t>22.</t>
  </si>
  <si>
    <t>25.</t>
  </si>
  <si>
    <t>27.</t>
  </si>
  <si>
    <t>32.</t>
  </si>
  <si>
    <t>33.</t>
  </si>
  <si>
    <t>34.</t>
  </si>
  <si>
    <t>35.</t>
  </si>
  <si>
    <t>37.</t>
  </si>
  <si>
    <t>38.</t>
  </si>
  <si>
    <t>39.</t>
  </si>
  <si>
    <t>42.</t>
  </si>
  <si>
    <t>43.</t>
  </si>
  <si>
    <t>44.</t>
  </si>
  <si>
    <t>46.</t>
  </si>
  <si>
    <t>49.</t>
  </si>
  <si>
    <t>51.</t>
  </si>
  <si>
    <t>52.</t>
  </si>
  <si>
    <t>Miscellaneous Private Equity Transactions</t>
  </si>
  <si>
    <t>Staff initiated transaction to fund capital call from limited partnership.</t>
  </si>
  <si>
    <t>2.</t>
  </si>
  <si>
    <t>8.</t>
  </si>
  <si>
    <t>13.</t>
  </si>
  <si>
    <t>17.</t>
  </si>
  <si>
    <t>19.</t>
  </si>
  <si>
    <t>20.</t>
  </si>
  <si>
    <t>23.</t>
  </si>
  <si>
    <t>24.</t>
  </si>
  <si>
    <t>26.</t>
  </si>
  <si>
    <t>28.</t>
  </si>
  <si>
    <t>29.</t>
  </si>
  <si>
    <t>30.</t>
  </si>
  <si>
    <t>31.</t>
  </si>
  <si>
    <t>36.</t>
  </si>
  <si>
    <t>40.</t>
  </si>
  <si>
    <t>41.</t>
  </si>
  <si>
    <t>45.</t>
  </si>
  <si>
    <t>47.</t>
  </si>
  <si>
    <t>48.</t>
  </si>
  <si>
    <t>50.</t>
  </si>
  <si>
    <t>53.</t>
  </si>
  <si>
    <t>54.</t>
  </si>
  <si>
    <t>55.</t>
  </si>
  <si>
    <t>56.</t>
  </si>
  <si>
    <t>57.</t>
  </si>
  <si>
    <t>58.</t>
  </si>
  <si>
    <t>59.</t>
  </si>
  <si>
    <t>60.</t>
  </si>
  <si>
    <t>61.</t>
  </si>
  <si>
    <t>One goal of the University of Illinois System investment staff is to maintain the Endowment Pool asset allocation as set forth in the investment policy approved by the Board of Trustees. The System's Endowment Pool asset allocation is reviewed monthly.  New cash inflows and outflows are allocated to maximize policy compliance and minimize transaction costs. The transactions listed below were completed to maintain asset allocations within allowable ranges as defined within the investment policy.</t>
  </si>
  <si>
    <t>Clearlake Capital Partners IV, L.P.</t>
  </si>
  <si>
    <t>Adams Street Partnership Fund - 2013 Global Fund, L.P.</t>
  </si>
  <si>
    <t>Merit Mezzanine Fund VI, L.P.</t>
  </si>
  <si>
    <t>Clearlake Capital Partners V, L.P.</t>
  </si>
  <si>
    <t>62.</t>
  </si>
  <si>
    <t>63.</t>
  </si>
  <si>
    <t>64.</t>
  </si>
  <si>
    <t>65.</t>
  </si>
  <si>
    <t>66.</t>
  </si>
  <si>
    <t>67.</t>
  </si>
  <si>
    <t>68.</t>
  </si>
  <si>
    <t>69.</t>
  </si>
  <si>
    <t>70.</t>
  </si>
  <si>
    <t>ParkerGale Capital II, L.P.</t>
  </si>
  <si>
    <t>Adams Street Partnership Fund - 2004 U.S. Fund, L.P.</t>
  </si>
  <si>
    <t>Adams Street Partnership Fund - 2008 Non-U.S. Fund, L.P.</t>
  </si>
  <si>
    <t>Vanguard REIT Index</t>
  </si>
  <si>
    <t>Staff initiated transaction to maintain asset allocation policy.</t>
  </si>
  <si>
    <t>Homestead Capital USA Farmland Fund III, L.P.</t>
  </si>
  <si>
    <t>Adams Street Partnership Fund - 2008 U.S. Fund, L.P.</t>
  </si>
  <si>
    <t>Adams Street Partnership Fund - 2007 U.S. Fund, L.P.</t>
  </si>
  <si>
    <t>Adams Street Partnership Fund - 2010 U.S. Fund, L.P.</t>
  </si>
  <si>
    <t>Adams Street Partnership Fund - 2009 U.S. Fund, L.P.</t>
  </si>
  <si>
    <t>Adams Street Partnership Fund - 2011 U.S. Fund, L.P.</t>
  </si>
  <si>
    <t>71.</t>
  </si>
  <si>
    <t>72.</t>
  </si>
  <si>
    <t>73.</t>
  </si>
  <si>
    <t>Clearlake Capital Partners VI (USTE), L.P.</t>
  </si>
  <si>
    <t>74.</t>
  </si>
  <si>
    <t>75.</t>
  </si>
  <si>
    <t>76.</t>
  </si>
  <si>
    <t>77.</t>
  </si>
  <si>
    <t>78.</t>
  </si>
  <si>
    <t>79.</t>
  </si>
  <si>
    <t>80.</t>
  </si>
  <si>
    <t>81.</t>
  </si>
  <si>
    <t>82.</t>
  </si>
  <si>
    <t>83.</t>
  </si>
  <si>
    <t xml:space="preserve">Adams Street Partnership Fund - 2013 Global Fund, L.P. distribution received via wire transfer. </t>
  </si>
  <si>
    <t xml:space="preserve">Adams Street Partnership Fund - 2009 U.S. Fund, L.P. distribution received via wire transfer. </t>
  </si>
  <si>
    <t xml:space="preserve">Adams Street Partnership Fund - 2008 U.S. Fund, L.P. distribution received via wire transfer. </t>
  </si>
  <si>
    <t xml:space="preserve">Adams Street Partnership Fund - 2004 U.S. Fund, L.P. distribution received via wire transfer. </t>
  </si>
  <si>
    <t xml:space="preserve">Adams Street Partnership Fund - 2011 U.S. Fund, L.P. distribution received via wire transfer. </t>
  </si>
  <si>
    <t xml:space="preserve">Adams Street Partnership Fund - 2010 U.S. Fund, L.P. distribution received via wire transfer. </t>
  </si>
  <si>
    <t xml:space="preserve">Adams Street Partnership Fund - 2007 U.S. Fund, L.P. distribution received via wire transfer. </t>
  </si>
  <si>
    <t>Oaktree Opportunities Fund X, L.P.</t>
  </si>
  <si>
    <t>Staff initiated transaction to fund budgeted spending.</t>
  </si>
  <si>
    <t xml:space="preserve">PRISA, L.P. distribution received via wire transfer. </t>
  </si>
  <si>
    <t>PRISA, L.P.</t>
  </si>
  <si>
    <t>Heitman America Real Estate Trust, L.P.</t>
  </si>
  <si>
    <t xml:space="preserve">Heitman America Real Estate Trust, L.P. distribution received via wire transfer. </t>
  </si>
  <si>
    <t>Adams Street Partnership Fund - 2006 U.S. Fund, L.P.</t>
  </si>
  <si>
    <t xml:space="preserve">Adams Street Partnership Fund - 2006 U.S. Fund, L.P. distribution received via wire transfer. </t>
  </si>
  <si>
    <t>Oaktree Opportunities Fund XI Feeder (Cayman), L.P.</t>
  </si>
  <si>
    <t>Clearlake Flagship Plus Partners (Offshore), L.P.</t>
  </si>
  <si>
    <t>Adams Street Partnership Fund - Co-Investment Fund III A, L.P.</t>
  </si>
  <si>
    <t xml:space="preserve">Adams Street Partnership Fund - Co-Investment Fund III A, L.P. distribution received via wire transfer. </t>
  </si>
  <si>
    <t>Ariel Investments</t>
  </si>
  <si>
    <t xml:space="preserve">Oaktree Opportunities Fund X, L.P. distribution received via wire transfer. </t>
  </si>
  <si>
    <t>84.</t>
  </si>
  <si>
    <t>85.</t>
  </si>
  <si>
    <t>86.</t>
  </si>
  <si>
    <t>87.</t>
  </si>
  <si>
    <t>Farallon Real Estate Institutional Partners III, L.P.</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</si>
  <si>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</si>
  <si>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</si>
  <si>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</si>
  <si>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</si>
  <si>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</si>
  <si>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</si>
  <si>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</si>
  <si>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</si>
  <si>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</si>
  <si>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</si>
  <si>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</si>
  <si>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</si>
  <si>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</si>
  <si>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</si>
  <si>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</si>
  <si>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</si>
  <si>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</si>
  <si>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</si>
  <si>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</si>
  <si>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</si>
  <si>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</si>
  <si>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</si>
  <si>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</si>
  <si>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</si>
  <si>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</si>
  <si>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</si>
  <si>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</si>
  <si>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</si>
  <si>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</si>
  <si>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 xml:space="preserve">Adams Street Partnership Fund - 2008 Non-U.S. Fund, L.P. distribution received via wire transfer. </t>
  </si>
  <si>
    <t>JULY 1, 2021 THROUGH JUNE 30, 2022</t>
  </si>
  <si>
    <t>Davidson Kempner International (BVI), Ltd.</t>
  </si>
  <si>
    <t xml:space="preserve">Clearlake Capital Partners V, L.P. net distribution received via wire transfer. </t>
  </si>
  <si>
    <t xml:space="preserve">Clearlake Capital Partners IV, L.P. net distribution received via wire transfer. </t>
  </si>
  <si>
    <t>Adams Street Partnership Fund - 2011 U.S. Fund, L.P. distribution received via wire transfer.</t>
  </si>
  <si>
    <t>Adams Street Partnership Fund - 2008 U.S. Fund, L.P. distribution received via wire transfer.</t>
  </si>
  <si>
    <t>Multi-Alternative Opportunities Fund (A), L.P.</t>
  </si>
  <si>
    <t>Centana Growth Partners II, L.P.</t>
  </si>
  <si>
    <t>Oaktree Opportunities X, L.P.</t>
  </si>
  <si>
    <t>Oaktree Opportunities X, L.P. distribution received via wire transfer.</t>
  </si>
  <si>
    <t>BlackRock ESG Insight US Equity B</t>
  </si>
  <si>
    <t>Adams Street Partnership Fund - 2010 U.S. Fund, L.P. distribution received via wire transfer.</t>
  </si>
  <si>
    <t>Adams Street Partnership Fund - 2009 U.S. Fund, L.P. distribution received via wire transfer.</t>
  </si>
  <si>
    <t xml:space="preserve">Multi-Alternative Opportunities Fund (A), L.P. distribution received via wire transfer. </t>
  </si>
  <si>
    <t>Staff initiated transaction to fund a net capital call from limited partnership.</t>
  </si>
  <si>
    <t>Staff initiated transaction to fund a capital call from limited partnership.</t>
  </si>
  <si>
    <t>Tembo Capital Mining Fund III, L.P.</t>
  </si>
  <si>
    <t>BlackRock ESG Insight US Equity Fund</t>
  </si>
  <si>
    <t xml:space="preserve">Multi-Alternative Opportunities Fund (A), L.P. net distribution received via wire transfer. </t>
  </si>
  <si>
    <t>Adams Street Partnership Fund - 2007 Non-U.S. Fund, L.P.</t>
  </si>
  <si>
    <t xml:space="preserve">Adams Street Partnership Fund - 2007 Non-U.S. Fund, L.P. distribution received via wire transfer. </t>
  </si>
  <si>
    <t>Adams Street Partnership Fund - 2009 Non-U.S. Developed Markets Fund, L.P.</t>
  </si>
  <si>
    <t xml:space="preserve">Adams Street Partnership Fund - 2009 Non-U.S. Developed Markets Fund, L.P. distribution received via wire transfer. </t>
  </si>
  <si>
    <t>Varsity Healthcare Partners III-A, L.P.</t>
  </si>
  <si>
    <t>Adams Street Partnership Fund - 2010 Non-U.S. Developed Markets Fund, L.P.</t>
  </si>
  <si>
    <t xml:space="preserve">Adams Street Partnership Fund - 2010 Non-U.S. Developed Markets Fund, L.P. distribution received via wire transfer. </t>
  </si>
  <si>
    <t>SRE Opportunity Fund IV, L.P.</t>
  </si>
  <si>
    <t>PRISA LP</t>
  </si>
  <si>
    <t>Hudson Bay International Fund Ltd.</t>
  </si>
  <si>
    <t>Staff initiated transaction to maintain asset allocation and fund budgeted spending.</t>
  </si>
  <si>
    <t>BlackRock MSCI ACWI ex-US IMI Index Fund B</t>
  </si>
  <si>
    <t xml:space="preserve">Adams Street Partnership Fund - 2008 U.S. Fund, L.P. net distribution received via wire transfer. </t>
  </si>
  <si>
    <t xml:space="preserve">Adams Street Partnership Fund - 2010 U.S. Fund, L.P. net distribution received via wire transfer. </t>
  </si>
  <si>
    <t>Adams Street Partnership Co-Investment Fund III A, L.P.</t>
  </si>
  <si>
    <t xml:space="preserve">Adams Street Partnership Co-Investment Fund III A, L.P. distribution received via wire transfer. </t>
  </si>
  <si>
    <t>Staff initiated transaction to maintain asset allocation.</t>
  </si>
  <si>
    <t>BlackRock ESG Insights Fund</t>
  </si>
  <si>
    <t>Adams Street Partnership 2009 U.S. Fund, L.P.</t>
  </si>
  <si>
    <t xml:space="preserve">Adams Street Partnership 2009 U.S. Fund, L.P. distribution received via wire transfer. </t>
  </si>
  <si>
    <t>Clearlake Capital Partners VII (USTE), L.P.</t>
  </si>
  <si>
    <t xml:space="preserve">Merit Mezzanine Fund VI, L.P. distribution received via wire transfer. </t>
  </si>
  <si>
    <t>Attucks - Garcia Hamilton</t>
  </si>
  <si>
    <t>117.</t>
  </si>
  <si>
    <t>118.</t>
  </si>
  <si>
    <t>119.</t>
  </si>
  <si>
    <t>120.</t>
  </si>
  <si>
    <t>121.</t>
  </si>
  <si>
    <t>122.</t>
  </si>
  <si>
    <t>123.</t>
  </si>
  <si>
    <t>Icon Partners II, L.P.</t>
  </si>
  <si>
    <t xml:space="preserve">Icon Partners II, L.P. distribution received via wire transfer. </t>
  </si>
  <si>
    <t>124.</t>
  </si>
  <si>
    <t>125.</t>
  </si>
  <si>
    <t>126.</t>
  </si>
  <si>
    <t xml:space="preserve">Icon Partners II, L.P. net distribution received via wire transfer. </t>
  </si>
  <si>
    <t>127.</t>
  </si>
  <si>
    <t>128.</t>
  </si>
  <si>
    <t>129.</t>
  </si>
  <si>
    <t>Adams Street Partnership - 2010 U.S. Fund, L.P.</t>
  </si>
  <si>
    <t xml:space="preserve">Adams Street Partnership - 2010 U.S. Fund, L.P. distribution received via wire transfer. </t>
  </si>
  <si>
    <t>130.</t>
  </si>
  <si>
    <t>131.</t>
  </si>
  <si>
    <t>132.</t>
  </si>
  <si>
    <t>Adams Street Partnership - 2013 Fund, L.P.</t>
  </si>
  <si>
    <t>133.</t>
  </si>
  <si>
    <t>134.</t>
  </si>
  <si>
    <t>135.</t>
  </si>
  <si>
    <t xml:space="preserve">The cumulative amount of 2022 fiscal year capital calls less than $100,000 each are listed below: </t>
  </si>
  <si>
    <t>*  Centana Growth Partners II, L.P. total $67,693</t>
  </si>
  <si>
    <t>*  BlackRock Multi-Alternative Opportunities Fund (A), L.P. total $274,145</t>
  </si>
  <si>
    <t>*  Farallon Real Estate Institutional Partners III, L.P. total $52,844</t>
  </si>
  <si>
    <t>*  Icon Partners II, L.P. total $258</t>
  </si>
  <si>
    <t>*  Illinois Emerging Technologies Fund III, L.P. total $117,897</t>
  </si>
  <si>
    <t>*  SRE Opportunity Fund IV, L.P. total $127,500</t>
  </si>
  <si>
    <t>*  Tembo Capital Mining Fund III, L.P. total $69,393</t>
  </si>
  <si>
    <t xml:space="preserve">The cumulative amount of 2022 fiscal year distributions from private equity firms less than $100,000 each are listed below: </t>
  </si>
  <si>
    <t>*  Adams Street Partners total $1,981,120</t>
  </si>
  <si>
    <t>*  BlackRock Multi-Alternative Opportunities Fund (A), L.P. total $116,209</t>
  </si>
  <si>
    <t>*  Homestead Capital USA Farmland Fund III, L.P. total $85,854</t>
  </si>
  <si>
    <t>*  Illinois Emerging Technologies Fund II, L.P. total $16,645</t>
  </si>
  <si>
    <t>*  Merit Mezzanine Fund VI, L.P. total $189,949</t>
  </si>
  <si>
    <t>*  Oaktree Opportunities Fund X, L.P. total $142,500</t>
  </si>
  <si>
    <t>*  Oaktree Opportunities Fund XI Feeder (Cayman), L.P. total $25,842</t>
  </si>
  <si>
    <t xml:space="preserve">Clearlake Capital Partners IV, L.P. a net distribution received via wire transfer. </t>
  </si>
  <si>
    <t>*  Heitman American Real Estate Trust, L.P. total $251,640</t>
  </si>
  <si>
    <t>Elliott International Limited</t>
  </si>
  <si>
    <t xml:space="preserve">Adams Street Partnership - 2013 Fund, L.P. net distribution received via wire transfer. </t>
  </si>
  <si>
    <t>*  FEG Select LLC total $7,131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</si>
</sst>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7" x14ac:knownFonts="1">
    <font>
      <sz val="11"/>
      <color theme="1"/>
      <name val="Calibri"/>
      <family val="2"/>
      <scheme val="minor"/>
    </font>
    <font>
      <sz val="10"/>
      <name val="Arial"/>
      <family val="2"/>
    </font>
    <font>
      <u/>
      <sz val="10"/>
      <name val="Arial"/>
      <family val="2"/>
    </font>
    <font>
      <sz val="10"/>
      <color theme="1"/>
      <name val="Arial"/>
      <family val="2"/>
    </font>
    <font>
      <b/>
      <sz val="10"/>
      <color theme="1"/>
      <name val="Arial"/>
      <family val="2"/>
    </font>
    <font>
      <sz val="11"/>
      <color theme="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5" fillId="0" borderId="0" applyFont="0" applyFill="0" applyBorder="0" applyAlignment="0" applyProtection="0"/>
  </cellStyleXfs>
  <cellXfs count="34">
    <xf numFmtId="0" fontId="0" fillId="0" borderId="0" xfId="0"/>
    <xf numFmtId="0" fontId="2" fillId="0" borderId="0" xfId="0" applyFont="1" applyAlignment="1">
      <alignment horizontal="center"/>
    </xf>
    <xf numFmtId="0" fontId="2" fillId="0" borderId="0" xfId="0" applyFont="1"/>
    <xf numFmtId="0" fontId="3" fillId="0" borderId="0" xfId="0" applyFont="1"/>
    <xf numFmtId="0" fontId="4" fillId="0" borderId="0" xfId="0" applyFont="1"/>
    <xf numFmtId="0" fontId="1" fillId="0" borderId="0" xfId="0" applyFont="1"/>
    <xf numFmtId="164" fontId="0" fillId="0" borderId="0" xfId="0" applyNumberFormat="1"/>
    <xf numFmtId="0" fontId="0" fillId="0" borderId="0" xfId="0" applyAlignment="1">
      <alignment horizontal="right"/>
    </xf>
    <xf numFmtId="0" fontId="3" fillId="0" borderId="0" xfId="0" applyFont="1" applyAlignment="1">
      <alignment horizontal="left" indent="1"/>
    </xf>
    <xf numFmtId="0" fontId="6" fillId="0" borderId="0" xfId="0" applyFont="1"/>
    <xf numFmtId="0" fontId="1" fillId="0" borderId="0" xfId="0" quotePrefix="1" applyFont="1" applyAlignment="1">
      <alignment horizontal="right"/>
    </xf>
    <xf numFmtId="14" fontId="1" fillId="0" borderId="0" xfId="0" applyNumberFormat="1" applyFont="1" applyAlignment="1">
      <alignment horizontal="left"/>
    </xf>
    <xf numFmtId="164" fontId="1" fillId="0" borderId="0" xfId="0" applyNumberFormat="1" applyFont="1"/>
    <xf numFmtId="0" fontId="1" fillId="0" borderId="0" xfId="0" applyFont="1" applyAlignment="1">
      <alignment horizontal="right"/>
    </xf>
    <xf numFmtId="0" fontId="6" fillId="0" borderId="0" xfId="0" applyFont="1" applyAlignment="1">
      <alignment vertical="center" wrapText="1"/>
    </xf>
    <xf numFmtId="14" fontId="1" fillId="0" borderId="0" xfId="0" applyNumberFormat="1" applyFont="1"/>
    <xf numFmtId="164" fontId="6" fillId="0" borderId="0" xfId="0" applyNumberFormat="1" applyFont="1"/>
    <xf numFmtId="0" fontId="6" fillId="0" borderId="0" xfId="0" applyFont="1" applyAlignment="1">
      <alignment horizontal="right"/>
    </xf>
    <xf numFmtId="14" fontId="1" fillId="0" borderId="0" xfId="0" applyNumberFormat="1" applyFont="1" applyAlignment="1">
      <alignment horizontal="left" wrapText="1"/>
    </xf>
    <xf numFmtId="14" fontId="3" fillId="0" borderId="0" xfId="0" applyNumberFormat="1" applyFont="1" applyAlignment="1">
      <alignment horizontal="left"/>
    </xf>
    <xf numFmtId="164" fontId="3" fillId="0" borderId="0" xfId="0" applyNumberFormat="1" applyFont="1"/>
    <xf numFmtId="0" fontId="3" fillId="0" borderId="0" xfId="0" applyFont="1" applyAlignment="1">
      <alignment horizontal="right"/>
    </xf>
    <xf numFmtId="0" fontId="3" fillId="0" borderId="0" xfId="0" quotePrefix="1" applyFont="1" applyAlignment="1">
      <alignment horizontal="right"/>
    </xf>
    <xf numFmtId="0" fontId="0" fillId="0" borderId="0" xfId="0" applyAlignment="1">
      <alignment vertical="center" wrapText="1"/>
    </xf>
    <xf numFmtId="14" fontId="3" fillId="0" borderId="0" xfId="0" applyNumberFormat="1" applyFont="1"/>
    <xf numFmtId="43" fontId="1" fillId="0" borderId="0" xfId="1" applyFont="1" applyFill="1"/>
    <xf numFmtId="43" fontId="0" fillId="0" borderId="0" xfId="1" applyFont="1" applyFill="1"/>
    <xf numFmtId="43" fontId="0" fillId="0" borderId="0" xfId="1" applyFont="1" applyFill="1" applyAlignment="1">
      <alignment vertical="center" wrapText="1"/>
    </xf>
    <xf numFmtId="14" fontId="3" fillId="0" borderId="0" xfId="0" applyNumberFormat="1" applyFont="1" applyAlignment="1">
      <alignment horizontal="left" wrapText="1"/>
    </xf>
    <xf numFmtId="164" fontId="3" fillId="0" borderId="0" xfId="0" applyNumberFormat="1" applyFont="1" applyAlignment="1">
      <alignment horizontal="left" wrapText="1"/>
    </xf>
    <xf numFmtId="14" fontId="3" fillId="0" borderId="0" xfId="0" applyNumberFormat="1" applyFont="1" applyAlignment="1">
      <alignment horizontal="left" wrapText="1"/>
    </xf>
    <xf numFmtId="14" fontId="1" fillId="0" borderId="0" xfId="0" applyNumberFormat="1" applyFont="1" applyAlignment="1">
      <alignment horizontal="left" wrapText="1"/>
    </xf>
    <xf numFmtId="0" fontId="1" fillId="0" borderId="0" xfId="0" applyFont="1" applyAlignment="1">
      <alignment horizontal="center"/>
    </xf>
    <xf numFmtId="0" fontId="1"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9"/>
  <sheetViews>
    <sheetView tabSelected="1" view="pageBreakPreview" topLeftCell="A551" zoomScale="80" zoomScaleNormal="100" zoomScaleSheetLayoutView="80" workbookViewId="0">
      <selection activeCell="B487" sqref="B487"/>
    </sheetView>
  </sheetViews>
  <sheetFormatPr defaultColWidth="9.109375" defaultRowHeight="14.4" x14ac:dyDescent="0.3"/>
  <cols>
    <col min="1" max="1" width="6.77734375" customWidth="1"/>
    <col min="2" max="2" width="11.33203125" customWidth="1"/>
    <col min="3" max="3" width="21.77734375" customWidth="1"/>
    <col min="4" max="4" width="20.77734375" customWidth="1"/>
    <col min="5" max="5" width="68" bestFit="1" customWidth="1"/>
    <col min="6" max="6" width="16.44140625" customWidth="1"/>
    <col min="7" max="7" width="29.44140625" customWidth="1"/>
    <col min="8" max="8" width="41.77734375" bestFit="1" customWidth="1"/>
    <col min="9" max="9" width="16.77734375" customWidth="1"/>
  </cols>
  <sheetData>
    <row r="1" spans="1:8" s="9" customFormat="1" x14ac:dyDescent="0.3">
      <c r="A1" s="32" t="s">
        <v>0</v>
      </c>
      <c r="B1" s="32"/>
      <c r="C1" s="32"/>
      <c r="D1" s="32"/>
      <c r="E1" s="32"/>
    </row>
    <row r="2" spans="1:8" s="9" customFormat="1" x14ac:dyDescent="0.3">
      <c r="A2" s="32" t="s">
        <v>164</v>
      </c>
      <c r="B2" s="32"/>
      <c r="C2" s="32"/>
      <c r="D2" s="32"/>
      <c r="E2" s="32"/>
    </row>
    <row r="3" spans="1:8" s="9" customFormat="1" ht="9" customHeight="1" x14ac:dyDescent="0.3">
      <c r="A3" s="5"/>
      <c r="B3" s="5"/>
      <c r="C3" s="5"/>
      <c r="D3" s="5"/>
      <c r="E3" s="5"/>
    </row>
    <row r="4" spans="1:8" s="9" customFormat="1" x14ac:dyDescent="0.3">
      <c r="A4" s="33" t="s">
        <v>69</v>
      </c>
      <c r="B4" s="33"/>
      <c r="C4" s="33"/>
      <c r="D4" s="33"/>
      <c r="E4" s="33"/>
    </row>
    <row r="5" spans="1:8" s="9" customFormat="1" ht="15.75" customHeight="1" x14ac:dyDescent="0.3">
      <c r="A5" s="33"/>
      <c r="B5" s="33"/>
      <c r="C5" s="33"/>
      <c r="D5" s="33"/>
      <c r="E5" s="33"/>
    </row>
    <row r="6" spans="1:8" s="9" customFormat="1" ht="29.25" customHeight="1" x14ac:dyDescent="0.3">
      <c r="A6" s="33"/>
      <c r="B6" s="33"/>
      <c r="C6" s="33"/>
      <c r="D6" s="33"/>
      <c r="E6" s="33"/>
    </row>
    <row r="7" spans="1:8" s="9" customFormat="1" x14ac:dyDescent="0.3"/>
    <row r="8" spans="1:8" s="9" customFormat="1" x14ac:dyDescent="0.3">
      <c r="A8" s="5" t="s">
        <v>1</v>
      </c>
      <c r="B8" s="1"/>
      <c r="C8" s="1"/>
      <c r="D8" s="1"/>
      <c r="E8" s="1"/>
      <c r="F8" s="1"/>
      <c r="G8" s="2"/>
    </row>
    <row r="9" spans="1:8" s="9" customFormat="1" x14ac:dyDescent="0.3">
      <c r="A9" s="10" t="s">
        <v>2</v>
      </c>
      <c r="B9" s="11">
        <v>44386</v>
      </c>
      <c r="C9" s="12">
        <v>37166.9</v>
      </c>
      <c r="D9" s="13" t="s">
        <v>3</v>
      </c>
      <c r="E9" s="5" t="s">
        <v>73</v>
      </c>
      <c r="G9" s="5"/>
      <c r="H9" s="14"/>
    </row>
    <row r="10" spans="1:8" s="9" customFormat="1" x14ac:dyDescent="0.3">
      <c r="A10" s="10"/>
      <c r="B10" s="11">
        <v>44386</v>
      </c>
      <c r="C10" s="12">
        <v>339002.08</v>
      </c>
      <c r="D10" s="13" t="s">
        <v>3</v>
      </c>
      <c r="E10" s="5" t="s">
        <v>4</v>
      </c>
      <c r="G10" s="5"/>
      <c r="H10" s="14"/>
    </row>
    <row r="11" spans="1:8" s="9" customFormat="1" x14ac:dyDescent="0.3">
      <c r="A11" s="15"/>
      <c r="B11" s="11">
        <v>44386</v>
      </c>
      <c r="C11" s="12">
        <v>376168.98</v>
      </c>
      <c r="D11" s="13" t="s">
        <v>5</v>
      </c>
      <c r="E11" s="5" t="s">
        <v>73</v>
      </c>
      <c r="F11" s="5"/>
      <c r="H11" s="14"/>
    </row>
    <row r="12" spans="1:8" s="9" customFormat="1" ht="15" customHeight="1" x14ac:dyDescent="0.3">
      <c r="A12" s="5"/>
      <c r="B12" s="11" t="s">
        <v>166</v>
      </c>
      <c r="C12" s="11"/>
      <c r="D12" s="11"/>
      <c r="E12" s="11"/>
      <c r="H12" s="14"/>
    </row>
    <row r="13" spans="1:8" s="9" customFormat="1" x14ac:dyDescent="0.3">
      <c r="C13" s="16"/>
      <c r="D13" s="17"/>
    </row>
    <row r="14" spans="1:8" s="9" customFormat="1" x14ac:dyDescent="0.3">
      <c r="A14" s="10" t="s">
        <v>40</v>
      </c>
      <c r="B14" s="11">
        <v>44386</v>
      </c>
      <c r="C14" s="12">
        <v>293836.3</v>
      </c>
      <c r="D14" s="13" t="s">
        <v>3</v>
      </c>
      <c r="E14" s="5" t="s">
        <v>70</v>
      </c>
      <c r="G14" s="5"/>
      <c r="H14" s="14"/>
    </row>
    <row r="15" spans="1:8" s="9" customFormat="1" x14ac:dyDescent="0.3">
      <c r="A15" s="10"/>
      <c r="B15" s="11">
        <v>44386</v>
      </c>
      <c r="C15" s="12">
        <v>1171505.3500000001</v>
      </c>
      <c r="D15" s="13" t="s">
        <v>3</v>
      </c>
      <c r="E15" s="5" t="s">
        <v>4</v>
      </c>
      <c r="G15" s="5"/>
      <c r="H15" s="14"/>
    </row>
    <row r="16" spans="1:8" s="9" customFormat="1" x14ac:dyDescent="0.3">
      <c r="A16" s="15"/>
      <c r="B16" s="11">
        <v>44386</v>
      </c>
      <c r="C16" s="12">
        <v>1465341.65</v>
      </c>
      <c r="D16" s="13" t="s">
        <v>5</v>
      </c>
      <c r="E16" s="5" t="s">
        <v>70</v>
      </c>
      <c r="F16" s="5"/>
      <c r="H16" s="14"/>
    </row>
    <row r="17" spans="1:8" s="9" customFormat="1" ht="15" customHeight="1" x14ac:dyDescent="0.3">
      <c r="A17" s="5"/>
      <c r="B17" s="11" t="s">
        <v>247</v>
      </c>
      <c r="C17" s="11"/>
      <c r="D17" s="11"/>
      <c r="E17" s="11"/>
      <c r="H17" s="14"/>
    </row>
    <row r="18" spans="1:8" s="9" customFormat="1" x14ac:dyDescent="0.3">
      <c r="A18" s="5"/>
      <c r="B18" s="18"/>
      <c r="C18" s="18"/>
      <c r="D18" s="18"/>
      <c r="E18" s="18"/>
      <c r="H18" s="14"/>
    </row>
    <row r="19" spans="1:8" s="9" customFormat="1" x14ac:dyDescent="0.3">
      <c r="A19" s="10" t="s">
        <v>7</v>
      </c>
      <c r="B19" s="11">
        <v>44389</v>
      </c>
      <c r="C19" s="12">
        <v>5000000</v>
      </c>
      <c r="D19" s="13" t="s">
        <v>3</v>
      </c>
      <c r="E19" s="5" t="s">
        <v>86</v>
      </c>
      <c r="G19" s="5"/>
      <c r="H19" s="14"/>
    </row>
    <row r="20" spans="1:8" s="9" customFormat="1" x14ac:dyDescent="0.3">
      <c r="A20" s="15"/>
      <c r="B20" s="11">
        <v>44389</v>
      </c>
      <c r="C20" s="12">
        <v>5000000</v>
      </c>
      <c r="D20" s="13" t="s">
        <v>5</v>
      </c>
      <c r="E20" s="5" t="s">
        <v>165</v>
      </c>
      <c r="F20" s="12"/>
      <c r="H20" s="14"/>
    </row>
    <row r="21" spans="1:8" s="9" customFormat="1" ht="15" customHeight="1" x14ac:dyDescent="0.3">
      <c r="A21" s="5"/>
      <c r="B21" s="11" t="s">
        <v>87</v>
      </c>
      <c r="C21" s="11"/>
      <c r="D21" s="11"/>
      <c r="E21" s="11"/>
      <c r="H21" s="14"/>
    </row>
    <row r="22" spans="1:8" s="9" customFormat="1" x14ac:dyDescent="0.3">
      <c r="A22" s="5"/>
      <c r="B22" s="18"/>
      <c r="C22" s="18"/>
      <c r="D22" s="18"/>
      <c r="E22" s="18"/>
      <c r="H22" s="14"/>
    </row>
    <row r="23" spans="1:8" s="9" customFormat="1" x14ac:dyDescent="0.3">
      <c r="A23" s="10" t="s">
        <v>8</v>
      </c>
      <c r="B23" s="19">
        <v>44399</v>
      </c>
      <c r="C23" s="20">
        <v>108684</v>
      </c>
      <c r="D23" s="21" t="s">
        <v>3</v>
      </c>
      <c r="E23" s="5" t="s">
        <v>4</v>
      </c>
      <c r="G23" s="5"/>
      <c r="H23" s="14"/>
    </row>
    <row r="24" spans="1:8" s="9" customFormat="1" x14ac:dyDescent="0.3">
      <c r="A24" s="15"/>
      <c r="B24" s="19">
        <v>44399</v>
      </c>
      <c r="C24" s="20">
        <v>108684</v>
      </c>
      <c r="D24" s="21" t="s">
        <v>5</v>
      </c>
      <c r="E24" s="5" t="s">
        <v>119</v>
      </c>
      <c r="F24" s="5"/>
      <c r="H24" s="14"/>
    </row>
    <row r="25" spans="1:8" s="9" customFormat="1" ht="15" customHeight="1" x14ac:dyDescent="0.3">
      <c r="A25" s="5"/>
      <c r="B25" s="19" t="s">
        <v>120</v>
      </c>
      <c r="C25" s="19"/>
      <c r="D25" s="19"/>
      <c r="E25" s="19"/>
      <c r="H25" s="14"/>
    </row>
    <row r="26" spans="1:8" s="9" customFormat="1" x14ac:dyDescent="0.3">
      <c r="C26" s="16"/>
      <c r="D26" s="17"/>
    </row>
    <row r="27" spans="1:8" x14ac:dyDescent="0.3">
      <c r="A27" s="22" t="s">
        <v>9</v>
      </c>
      <c r="B27" s="19">
        <v>44399</v>
      </c>
      <c r="C27" s="20">
        <v>785744</v>
      </c>
      <c r="D27" s="21" t="s">
        <v>3</v>
      </c>
      <c r="E27" s="5" t="s">
        <v>4</v>
      </c>
      <c r="G27" s="5"/>
      <c r="H27" s="23"/>
    </row>
    <row r="28" spans="1:8" x14ac:dyDescent="0.3">
      <c r="A28" s="24"/>
      <c r="B28" s="19">
        <v>44399</v>
      </c>
      <c r="C28" s="20">
        <v>785744</v>
      </c>
      <c r="D28" s="21" t="s">
        <v>5</v>
      </c>
      <c r="E28" s="5" t="s">
        <v>119</v>
      </c>
      <c r="F28" s="5"/>
      <c r="H28" s="23"/>
    </row>
    <row r="29" spans="1:8" ht="15" customHeight="1" x14ac:dyDescent="0.3">
      <c r="A29" s="3"/>
      <c r="B29" s="11" t="s">
        <v>87</v>
      </c>
      <c r="C29" s="11"/>
      <c r="D29" s="11"/>
      <c r="E29" s="11"/>
      <c r="H29" s="23"/>
    </row>
    <row r="30" spans="1:8" x14ac:dyDescent="0.3">
      <c r="A30" s="3"/>
      <c r="C30" s="6"/>
      <c r="D30" s="7"/>
    </row>
    <row r="31" spans="1:8" x14ac:dyDescent="0.3">
      <c r="A31" s="22" t="s">
        <v>6</v>
      </c>
      <c r="B31" s="19">
        <v>44404</v>
      </c>
      <c r="C31" s="20">
        <v>135523</v>
      </c>
      <c r="D31" s="21" t="s">
        <v>3</v>
      </c>
      <c r="E31" s="3" t="s">
        <v>83</v>
      </c>
      <c r="G31" s="5"/>
      <c r="H31" s="23"/>
    </row>
    <row r="32" spans="1:8" x14ac:dyDescent="0.3">
      <c r="A32" s="24"/>
      <c r="B32" s="19">
        <v>44404</v>
      </c>
      <c r="C32" s="20">
        <v>135523</v>
      </c>
      <c r="D32" s="21" t="s">
        <v>5</v>
      </c>
      <c r="E32" s="5" t="s">
        <v>4</v>
      </c>
      <c r="F32" s="5"/>
      <c r="H32" s="23"/>
    </row>
    <row r="33" spans="1:11" ht="15" customHeight="1" x14ac:dyDescent="0.3">
      <c r="A33" s="3"/>
      <c r="B33" s="11" t="s">
        <v>179</v>
      </c>
      <c r="C33" s="11"/>
      <c r="D33" s="11"/>
      <c r="E33" s="11"/>
      <c r="H33" s="19"/>
      <c r="I33" s="20"/>
      <c r="J33" s="21"/>
      <c r="K33" s="3"/>
    </row>
    <row r="34" spans="1:11" x14ac:dyDescent="0.3">
      <c r="A34" s="22"/>
      <c r="B34" s="19"/>
      <c r="C34" s="20"/>
      <c r="D34" s="21"/>
      <c r="E34" s="3"/>
      <c r="G34" s="5"/>
      <c r="H34" s="19"/>
      <c r="I34" s="20"/>
      <c r="J34" s="21"/>
      <c r="K34" s="5"/>
    </row>
    <row r="35" spans="1:11" x14ac:dyDescent="0.3">
      <c r="A35" s="22" t="s">
        <v>11</v>
      </c>
      <c r="B35" s="19">
        <v>44405</v>
      </c>
      <c r="C35" s="20">
        <v>1125681.1200000001</v>
      </c>
      <c r="D35" s="21" t="s">
        <v>3</v>
      </c>
      <c r="E35" s="5" t="s">
        <v>97</v>
      </c>
      <c r="G35" s="5"/>
      <c r="H35" s="31"/>
      <c r="I35" s="31"/>
      <c r="J35" s="31"/>
      <c r="K35" s="31"/>
    </row>
    <row r="36" spans="1:11" x14ac:dyDescent="0.3">
      <c r="A36" s="22"/>
      <c r="B36" s="19">
        <v>44405</v>
      </c>
      <c r="C36" s="20">
        <v>230868.46</v>
      </c>
      <c r="D36" s="21" t="s">
        <v>5</v>
      </c>
      <c r="E36" s="5" t="s">
        <v>97</v>
      </c>
      <c r="G36" s="5"/>
      <c r="H36" s="18"/>
      <c r="I36" s="18"/>
      <c r="J36" s="18"/>
      <c r="K36" s="18"/>
    </row>
    <row r="37" spans="1:11" x14ac:dyDescent="0.3">
      <c r="A37" s="24"/>
      <c r="B37" s="19">
        <v>44405</v>
      </c>
      <c r="C37" s="20">
        <v>894812.66</v>
      </c>
      <c r="D37" s="21" t="s">
        <v>5</v>
      </c>
      <c r="E37" s="5" t="s">
        <v>4</v>
      </c>
      <c r="F37" s="5"/>
      <c r="I37" s="6"/>
      <c r="J37" s="7"/>
    </row>
    <row r="38" spans="1:11" ht="15" customHeight="1" x14ac:dyDescent="0.3">
      <c r="A38" s="3"/>
      <c r="B38" s="11" t="s">
        <v>178</v>
      </c>
      <c r="C38" s="11"/>
      <c r="D38" s="11"/>
      <c r="E38" s="11"/>
      <c r="F38" s="6"/>
      <c r="H38" s="19"/>
      <c r="I38" s="20"/>
      <c r="J38" s="21"/>
      <c r="K38" s="3"/>
    </row>
    <row r="39" spans="1:11" x14ac:dyDescent="0.3">
      <c r="A39" s="22"/>
      <c r="B39" s="19"/>
      <c r="C39" s="20"/>
      <c r="D39" s="21"/>
      <c r="E39" s="3"/>
      <c r="G39" s="5"/>
      <c r="H39" s="19"/>
      <c r="I39" s="20"/>
      <c r="J39" s="21"/>
      <c r="K39" s="5"/>
    </row>
    <row r="40" spans="1:11" x14ac:dyDescent="0.3">
      <c r="A40" s="22" t="s">
        <v>41</v>
      </c>
      <c r="B40" s="19">
        <v>44406</v>
      </c>
      <c r="C40" s="20">
        <v>1000000</v>
      </c>
      <c r="D40" s="21" t="s">
        <v>3</v>
      </c>
      <c r="E40" s="5" t="s">
        <v>123</v>
      </c>
      <c r="G40" s="5"/>
      <c r="H40" s="30"/>
      <c r="I40" s="30"/>
      <c r="J40" s="30"/>
      <c r="K40" s="30"/>
    </row>
    <row r="41" spans="1:11" x14ac:dyDescent="0.3">
      <c r="A41" s="24"/>
      <c r="B41" s="19">
        <v>44406</v>
      </c>
      <c r="C41" s="20">
        <v>1000000</v>
      </c>
      <c r="D41" s="21" t="s">
        <v>5</v>
      </c>
      <c r="E41" s="5" t="s">
        <v>4</v>
      </c>
      <c r="F41" s="5"/>
      <c r="H41" s="23"/>
    </row>
    <row r="42" spans="1:11" ht="17.25" customHeight="1" x14ac:dyDescent="0.3">
      <c r="A42" s="3"/>
      <c r="B42" s="11" t="s">
        <v>179</v>
      </c>
      <c r="C42" s="11"/>
      <c r="D42" s="11"/>
      <c r="E42" s="11"/>
      <c r="H42" s="23"/>
    </row>
    <row r="43" spans="1:11" x14ac:dyDescent="0.3">
      <c r="C43" s="6"/>
      <c r="D43" s="7"/>
    </row>
    <row r="44" spans="1:11" x14ac:dyDescent="0.3">
      <c r="A44" s="22" t="s">
        <v>12</v>
      </c>
      <c r="B44" s="19">
        <v>44407</v>
      </c>
      <c r="C44" s="20">
        <v>1278700</v>
      </c>
      <c r="D44" s="21" t="s">
        <v>3</v>
      </c>
      <c r="E44" s="3" t="s">
        <v>10</v>
      </c>
      <c r="G44" s="5"/>
      <c r="H44" s="23"/>
    </row>
    <row r="45" spans="1:11" x14ac:dyDescent="0.3">
      <c r="A45" s="24"/>
      <c r="B45" s="19">
        <v>44407</v>
      </c>
      <c r="C45" s="20">
        <v>1278700</v>
      </c>
      <c r="D45" s="21" t="s">
        <v>5</v>
      </c>
      <c r="E45" s="5" t="s">
        <v>4</v>
      </c>
      <c r="F45" s="5"/>
      <c r="H45" s="23"/>
    </row>
    <row r="46" spans="1:11" ht="15" customHeight="1" x14ac:dyDescent="0.3">
      <c r="A46" s="3"/>
      <c r="B46" s="11" t="s">
        <v>116</v>
      </c>
      <c r="C46" s="11"/>
      <c r="D46" s="11"/>
      <c r="E46" s="11"/>
      <c r="H46" s="23"/>
    </row>
    <row r="47" spans="1:11" x14ac:dyDescent="0.3">
      <c r="C47" s="6"/>
      <c r="D47" s="7"/>
    </row>
    <row r="48" spans="1:11" x14ac:dyDescent="0.3">
      <c r="A48" s="22" t="s">
        <v>13</v>
      </c>
      <c r="B48" s="19">
        <v>44413</v>
      </c>
      <c r="C48" s="20">
        <v>145192</v>
      </c>
      <c r="D48" s="21" t="s">
        <v>3</v>
      </c>
      <c r="E48" s="3" t="s">
        <v>4</v>
      </c>
      <c r="G48" s="5"/>
      <c r="H48" s="23"/>
    </row>
    <row r="49" spans="1:8" x14ac:dyDescent="0.3">
      <c r="A49" s="24"/>
      <c r="B49" s="19">
        <v>44413</v>
      </c>
      <c r="C49" s="20">
        <v>145192</v>
      </c>
      <c r="D49" s="21" t="s">
        <v>5</v>
      </c>
      <c r="E49" s="3" t="s">
        <v>93</v>
      </c>
      <c r="G49" s="5"/>
      <c r="H49" s="23"/>
    </row>
    <row r="50" spans="1:8" ht="15" customHeight="1" x14ac:dyDescent="0.3">
      <c r="A50" s="3"/>
      <c r="B50" s="11" t="s">
        <v>168</v>
      </c>
      <c r="C50" s="11"/>
      <c r="D50" s="11"/>
      <c r="E50" s="11"/>
      <c r="H50" s="23"/>
    </row>
    <row r="51" spans="1:8" x14ac:dyDescent="0.3">
      <c r="C51" s="6"/>
      <c r="D51" s="7"/>
    </row>
    <row r="52" spans="1:8" x14ac:dyDescent="0.3">
      <c r="A52" s="22" t="s">
        <v>14</v>
      </c>
      <c r="B52" s="19">
        <v>44414</v>
      </c>
      <c r="C52" s="20">
        <v>4000000</v>
      </c>
      <c r="D52" s="21" t="s">
        <v>3</v>
      </c>
      <c r="E52" s="3" t="s">
        <v>4</v>
      </c>
      <c r="G52" s="5"/>
      <c r="H52" s="23"/>
    </row>
    <row r="53" spans="1:8" x14ac:dyDescent="0.3">
      <c r="A53" s="22"/>
      <c r="B53" s="19">
        <v>44414</v>
      </c>
      <c r="C53" s="20">
        <v>4000000</v>
      </c>
      <c r="D53" s="21" t="s">
        <v>5</v>
      </c>
      <c r="E53" s="3" t="s">
        <v>127</v>
      </c>
      <c r="H53" s="23"/>
    </row>
    <row r="54" spans="1:8" ht="17.25" customHeight="1" x14ac:dyDescent="0.3">
      <c r="A54" s="3"/>
      <c r="B54" s="19" t="s">
        <v>87</v>
      </c>
      <c r="C54" s="19"/>
      <c r="D54" s="19"/>
      <c r="E54" s="19"/>
      <c r="H54" s="23"/>
    </row>
    <row r="55" spans="1:8" x14ac:dyDescent="0.3">
      <c r="C55" s="6"/>
      <c r="D55" s="7"/>
    </row>
    <row r="56" spans="1:8" x14ac:dyDescent="0.3">
      <c r="A56" s="22" t="s">
        <v>15</v>
      </c>
      <c r="B56" s="19">
        <v>44417</v>
      </c>
      <c r="C56" s="20">
        <v>1915111</v>
      </c>
      <c r="D56" s="21" t="s">
        <v>3</v>
      </c>
      <c r="E56" s="5" t="s">
        <v>133</v>
      </c>
      <c r="G56" s="5"/>
      <c r="H56" s="23"/>
    </row>
    <row r="57" spans="1:8" x14ac:dyDescent="0.3">
      <c r="A57" s="24"/>
      <c r="B57" s="19">
        <v>44417</v>
      </c>
      <c r="C57" s="20">
        <v>1915111</v>
      </c>
      <c r="D57" s="21" t="s">
        <v>5</v>
      </c>
      <c r="E57" s="3" t="s">
        <v>4</v>
      </c>
      <c r="F57" s="5"/>
      <c r="H57" s="23"/>
    </row>
    <row r="58" spans="1:8" ht="15" customHeight="1" x14ac:dyDescent="0.3">
      <c r="A58" s="3"/>
      <c r="B58" s="11" t="s">
        <v>179</v>
      </c>
      <c r="C58" s="11"/>
      <c r="D58" s="11"/>
      <c r="E58" s="11"/>
      <c r="H58" s="23"/>
    </row>
    <row r="59" spans="1:8" x14ac:dyDescent="0.3">
      <c r="C59" s="6"/>
      <c r="D59" s="7"/>
    </row>
    <row r="60" spans="1:8" x14ac:dyDescent="0.3">
      <c r="A60" s="22" t="s">
        <v>42</v>
      </c>
      <c r="B60" s="19">
        <v>44418</v>
      </c>
      <c r="C60" s="20">
        <v>258537</v>
      </c>
      <c r="D60" s="21" t="s">
        <v>3</v>
      </c>
      <c r="E60" s="3" t="s">
        <v>4</v>
      </c>
      <c r="G60" s="5"/>
      <c r="H60" s="23"/>
    </row>
    <row r="61" spans="1:8" x14ac:dyDescent="0.3">
      <c r="A61" s="22"/>
      <c r="B61" s="19">
        <v>44418</v>
      </c>
      <c r="C61" s="20">
        <v>258537</v>
      </c>
      <c r="D61" s="21" t="s">
        <v>5</v>
      </c>
      <c r="E61" s="3" t="s">
        <v>89</v>
      </c>
      <c r="G61" s="5"/>
      <c r="H61" s="23"/>
    </row>
    <row r="62" spans="1:8" ht="15" customHeight="1" x14ac:dyDescent="0.3">
      <c r="A62" s="24"/>
      <c r="B62" s="11" t="s">
        <v>169</v>
      </c>
      <c r="C62" s="11"/>
      <c r="D62" s="11"/>
      <c r="E62" s="11"/>
      <c r="F62" s="5"/>
      <c r="H62" s="23"/>
    </row>
    <row r="64" spans="1:8" x14ac:dyDescent="0.3">
      <c r="A64" s="22" t="s">
        <v>16</v>
      </c>
      <c r="B64" s="19">
        <v>44420</v>
      </c>
      <c r="C64" s="20">
        <v>304809.65000000002</v>
      </c>
      <c r="D64" s="21" t="s">
        <v>3</v>
      </c>
      <c r="E64" s="5" t="s">
        <v>170</v>
      </c>
      <c r="G64" s="5"/>
      <c r="H64" s="23"/>
    </row>
    <row r="65" spans="1:9" x14ac:dyDescent="0.3">
      <c r="A65" s="22"/>
      <c r="B65" s="19">
        <v>44420</v>
      </c>
      <c r="C65" s="20">
        <v>304809.65000000002</v>
      </c>
      <c r="D65" s="21" t="s">
        <v>5</v>
      </c>
      <c r="E65" s="3" t="s">
        <v>4</v>
      </c>
      <c r="G65" s="5"/>
      <c r="H65" s="23"/>
    </row>
    <row r="66" spans="1:9" ht="15" customHeight="1" x14ac:dyDescent="0.3">
      <c r="A66" s="22"/>
      <c r="B66" s="11" t="s">
        <v>179</v>
      </c>
      <c r="C66" s="11"/>
      <c r="D66" s="11"/>
      <c r="E66" s="11"/>
      <c r="G66" s="5"/>
      <c r="H66" s="23"/>
    </row>
    <row r="67" spans="1:9" x14ac:dyDescent="0.3">
      <c r="C67" s="6"/>
      <c r="D67" s="7"/>
    </row>
    <row r="68" spans="1:9" x14ac:dyDescent="0.3">
      <c r="A68" s="22" t="s">
        <v>17</v>
      </c>
      <c r="B68" s="19">
        <v>44421</v>
      </c>
      <c r="C68" s="20">
        <v>397005</v>
      </c>
      <c r="D68" s="21" t="s">
        <v>3</v>
      </c>
      <c r="E68" s="5" t="s">
        <v>171</v>
      </c>
      <c r="G68" s="5"/>
      <c r="H68" s="23"/>
    </row>
    <row r="69" spans="1:9" x14ac:dyDescent="0.3">
      <c r="A69" s="24"/>
      <c r="B69" s="19">
        <v>44421</v>
      </c>
      <c r="C69" s="20">
        <v>397005</v>
      </c>
      <c r="D69" s="21" t="s">
        <v>5</v>
      </c>
      <c r="E69" s="3" t="s">
        <v>4</v>
      </c>
      <c r="F69" s="25"/>
      <c r="G69" s="26"/>
      <c r="H69" s="27"/>
      <c r="I69" s="26"/>
    </row>
    <row r="70" spans="1:9" ht="15" customHeight="1" x14ac:dyDescent="0.3">
      <c r="A70" s="3"/>
      <c r="B70" s="11" t="s">
        <v>179</v>
      </c>
      <c r="C70" s="11"/>
      <c r="D70" s="11"/>
      <c r="E70" s="11"/>
      <c r="F70" s="26"/>
      <c r="G70" s="26"/>
      <c r="H70" s="27"/>
      <c r="I70" s="26"/>
    </row>
    <row r="71" spans="1:9" x14ac:dyDescent="0.3">
      <c r="C71" s="6"/>
      <c r="D71" s="7"/>
      <c r="F71" s="26"/>
      <c r="G71" s="26"/>
      <c r="H71" s="26"/>
      <c r="I71" s="26"/>
    </row>
    <row r="72" spans="1:9" x14ac:dyDescent="0.3">
      <c r="A72" s="22" t="s">
        <v>18</v>
      </c>
      <c r="B72" s="19">
        <v>44424</v>
      </c>
      <c r="C72" s="20">
        <v>150000</v>
      </c>
      <c r="D72" s="21" t="s">
        <v>3</v>
      </c>
      <c r="E72" s="5" t="s">
        <v>4</v>
      </c>
      <c r="F72" s="26"/>
      <c r="G72" s="25">
        <f>+SUM(G69:G71)</f>
        <v>0</v>
      </c>
      <c r="H72" s="27"/>
      <c r="I72" s="26"/>
    </row>
    <row r="73" spans="1:9" x14ac:dyDescent="0.3">
      <c r="A73" s="24"/>
      <c r="B73" s="19">
        <v>44424</v>
      </c>
      <c r="C73" s="20">
        <v>150000</v>
      </c>
      <c r="D73" s="21" t="s">
        <v>5</v>
      </c>
      <c r="E73" s="5" t="s">
        <v>172</v>
      </c>
      <c r="F73" s="5"/>
      <c r="H73" s="23"/>
    </row>
    <row r="74" spans="1:9" ht="14.4" customHeight="1" x14ac:dyDescent="0.3">
      <c r="A74" s="3"/>
      <c r="B74" s="11" t="s">
        <v>173</v>
      </c>
      <c r="C74" s="11"/>
      <c r="D74" s="11"/>
      <c r="E74" s="11"/>
      <c r="H74" s="23"/>
    </row>
    <row r="75" spans="1:9" x14ac:dyDescent="0.3">
      <c r="C75" s="6"/>
      <c r="D75" s="7"/>
    </row>
    <row r="76" spans="1:9" x14ac:dyDescent="0.3">
      <c r="A76" s="22" t="s">
        <v>43</v>
      </c>
      <c r="B76" s="19">
        <v>44432</v>
      </c>
      <c r="C76" s="20">
        <v>638229.87</v>
      </c>
      <c r="D76" s="21" t="s">
        <v>3</v>
      </c>
      <c r="E76" s="3" t="s">
        <v>97</v>
      </c>
      <c r="G76" s="5"/>
      <c r="H76" s="23"/>
    </row>
    <row r="77" spans="1:9" x14ac:dyDescent="0.3">
      <c r="A77" s="24"/>
      <c r="B77" s="19">
        <v>44432</v>
      </c>
      <c r="C77" s="20">
        <v>638229.87</v>
      </c>
      <c r="D77" s="21" t="s">
        <v>5</v>
      </c>
      <c r="E77" s="3" t="s">
        <v>4</v>
      </c>
      <c r="F77" s="5"/>
      <c r="H77" s="23"/>
    </row>
    <row r="78" spans="1:9" ht="15" customHeight="1" x14ac:dyDescent="0.3">
      <c r="A78" s="3"/>
      <c r="B78" s="11" t="s">
        <v>179</v>
      </c>
      <c r="C78" s="11"/>
      <c r="D78" s="11"/>
      <c r="E78" s="11"/>
      <c r="H78" s="23"/>
    </row>
    <row r="79" spans="1:9" x14ac:dyDescent="0.3">
      <c r="C79" s="6"/>
      <c r="D79" s="7"/>
    </row>
    <row r="80" spans="1:9" x14ac:dyDescent="0.3">
      <c r="A80" s="22" t="s">
        <v>19</v>
      </c>
      <c r="B80" s="19">
        <v>44439</v>
      </c>
      <c r="C80" s="20">
        <v>4150000</v>
      </c>
      <c r="D80" s="21" t="s">
        <v>3</v>
      </c>
      <c r="E80" s="3" t="s">
        <v>4</v>
      </c>
      <c r="G80" s="5"/>
      <c r="H80" s="23"/>
    </row>
    <row r="81" spans="1:8" x14ac:dyDescent="0.3">
      <c r="A81" s="24"/>
      <c r="B81" s="19">
        <v>44439</v>
      </c>
      <c r="C81" s="20">
        <v>4150000</v>
      </c>
      <c r="D81" s="21" t="s">
        <v>5</v>
      </c>
      <c r="E81" s="3" t="s">
        <v>174</v>
      </c>
      <c r="F81" s="5"/>
      <c r="H81" s="23"/>
    </row>
    <row r="82" spans="1:8" ht="15" customHeight="1" x14ac:dyDescent="0.3">
      <c r="A82" s="3"/>
      <c r="B82" s="19" t="s">
        <v>87</v>
      </c>
      <c r="C82" s="19"/>
      <c r="D82" s="19"/>
      <c r="E82" s="19"/>
      <c r="H82" s="23"/>
    </row>
    <row r="83" spans="1:8" x14ac:dyDescent="0.3">
      <c r="C83" s="6"/>
      <c r="D83" s="7"/>
    </row>
    <row r="84" spans="1:8" x14ac:dyDescent="0.3">
      <c r="A84" s="22" t="s">
        <v>44</v>
      </c>
      <c r="B84" s="19">
        <v>44439</v>
      </c>
      <c r="C84" s="20">
        <v>211976</v>
      </c>
      <c r="D84" s="21" t="s">
        <v>3</v>
      </c>
      <c r="E84" s="3" t="s">
        <v>4</v>
      </c>
      <c r="G84" s="5"/>
      <c r="H84" s="23"/>
    </row>
    <row r="85" spans="1:8" x14ac:dyDescent="0.3">
      <c r="A85" s="3"/>
      <c r="B85" s="19">
        <v>44439</v>
      </c>
      <c r="C85" s="20">
        <v>211976</v>
      </c>
      <c r="D85" s="21" t="s">
        <v>5</v>
      </c>
      <c r="E85" s="3" t="s">
        <v>91</v>
      </c>
      <c r="F85" s="5"/>
      <c r="H85" s="23"/>
    </row>
    <row r="86" spans="1:8" ht="15" customHeight="1" x14ac:dyDescent="0.3">
      <c r="B86" s="11" t="s">
        <v>175</v>
      </c>
      <c r="C86" s="11"/>
      <c r="D86" s="11"/>
      <c r="E86" s="11"/>
      <c r="H86" s="23"/>
    </row>
    <row r="87" spans="1:8" x14ac:dyDescent="0.3">
      <c r="C87" s="6"/>
      <c r="D87" s="7"/>
    </row>
    <row r="88" spans="1:8" x14ac:dyDescent="0.3">
      <c r="A88" s="22" t="s">
        <v>45</v>
      </c>
      <c r="B88" s="19">
        <v>44439</v>
      </c>
      <c r="C88" s="20">
        <v>196220</v>
      </c>
      <c r="D88" s="21" t="s">
        <v>3</v>
      </c>
      <c r="E88" s="3" t="s">
        <v>4</v>
      </c>
      <c r="G88" s="5"/>
      <c r="H88" s="23"/>
    </row>
    <row r="89" spans="1:8" x14ac:dyDescent="0.3">
      <c r="A89" s="24"/>
      <c r="B89" s="19">
        <v>44439</v>
      </c>
      <c r="C89" s="20">
        <v>196220</v>
      </c>
      <c r="D89" s="21" t="s">
        <v>5</v>
      </c>
      <c r="E89" s="3" t="s">
        <v>92</v>
      </c>
      <c r="F89" s="5"/>
      <c r="H89" s="23"/>
    </row>
    <row r="90" spans="1:8" ht="17.25" customHeight="1" x14ac:dyDescent="0.3">
      <c r="A90" s="3"/>
      <c r="B90" s="11" t="s">
        <v>176</v>
      </c>
      <c r="C90" s="11"/>
      <c r="D90" s="11"/>
      <c r="E90" s="11"/>
      <c r="H90" s="23"/>
    </row>
    <row r="91" spans="1:8" x14ac:dyDescent="0.3">
      <c r="C91" s="6"/>
      <c r="D91" s="7"/>
    </row>
    <row r="92" spans="1:8" x14ac:dyDescent="0.3">
      <c r="A92" s="22" t="s">
        <v>20</v>
      </c>
      <c r="B92" s="19">
        <v>44441</v>
      </c>
      <c r="C92" s="20">
        <v>5216635</v>
      </c>
      <c r="D92" s="21" t="s">
        <v>3</v>
      </c>
      <c r="E92" s="3" t="s">
        <v>10</v>
      </c>
      <c r="G92" s="5"/>
      <c r="H92" s="23"/>
    </row>
    <row r="93" spans="1:8" x14ac:dyDescent="0.3">
      <c r="A93" s="24"/>
      <c r="B93" s="19">
        <v>44441</v>
      </c>
      <c r="C93" s="20">
        <v>5216635</v>
      </c>
      <c r="D93" s="21" t="s">
        <v>5</v>
      </c>
      <c r="E93" s="5" t="s">
        <v>4</v>
      </c>
      <c r="F93" s="5"/>
      <c r="H93" s="23"/>
    </row>
    <row r="94" spans="1:8" ht="15" customHeight="1" x14ac:dyDescent="0.3">
      <c r="A94" s="24"/>
      <c r="B94" s="11" t="s">
        <v>116</v>
      </c>
      <c r="C94" s="11"/>
      <c r="D94" s="11"/>
      <c r="E94" s="11"/>
      <c r="F94" s="5"/>
      <c r="H94" s="23"/>
    </row>
    <row r="95" spans="1:8" x14ac:dyDescent="0.3">
      <c r="C95" s="6"/>
      <c r="D95" s="7"/>
    </row>
    <row r="96" spans="1:8" x14ac:dyDescent="0.3">
      <c r="A96" s="22" t="s">
        <v>21</v>
      </c>
      <c r="B96" s="19">
        <v>44448</v>
      </c>
      <c r="C96" s="20">
        <v>912172</v>
      </c>
      <c r="D96" s="21" t="s">
        <v>3</v>
      </c>
      <c r="E96" s="5" t="s">
        <v>83</v>
      </c>
      <c r="G96" s="5"/>
      <c r="H96" s="23"/>
    </row>
    <row r="97" spans="1:8" x14ac:dyDescent="0.3">
      <c r="A97" s="24"/>
      <c r="B97" s="19">
        <v>44448</v>
      </c>
      <c r="C97" s="20">
        <v>912172</v>
      </c>
      <c r="D97" s="21" t="s">
        <v>5</v>
      </c>
      <c r="E97" s="5" t="s">
        <v>4</v>
      </c>
      <c r="F97" s="5"/>
      <c r="H97" s="23"/>
    </row>
    <row r="98" spans="1:8" ht="15" customHeight="1" x14ac:dyDescent="0.3">
      <c r="A98" s="3"/>
      <c r="B98" s="11" t="s">
        <v>179</v>
      </c>
      <c r="C98" s="11"/>
      <c r="D98" s="11"/>
      <c r="E98" s="11"/>
      <c r="H98" s="23"/>
    </row>
    <row r="99" spans="1:8" x14ac:dyDescent="0.3">
      <c r="C99" s="6"/>
      <c r="D99" s="7"/>
    </row>
    <row r="100" spans="1:8" x14ac:dyDescent="0.3">
      <c r="A100" s="22" t="s">
        <v>46</v>
      </c>
      <c r="B100" s="19">
        <v>44449</v>
      </c>
      <c r="C100" s="20">
        <v>105000</v>
      </c>
      <c r="D100" s="21" t="s">
        <v>3</v>
      </c>
      <c r="E100" s="5" t="s">
        <v>4</v>
      </c>
      <c r="G100" s="5"/>
      <c r="H100" s="23"/>
    </row>
    <row r="101" spans="1:8" x14ac:dyDescent="0.3">
      <c r="A101" s="24"/>
      <c r="B101" s="19">
        <v>44449</v>
      </c>
      <c r="C101" s="20">
        <v>105000</v>
      </c>
      <c r="D101" s="21" t="s">
        <v>5</v>
      </c>
      <c r="E101" s="3" t="s">
        <v>115</v>
      </c>
      <c r="F101" s="5"/>
      <c r="H101" s="23"/>
    </row>
    <row r="102" spans="1:8" ht="15" customHeight="1" x14ac:dyDescent="0.3">
      <c r="A102" s="3"/>
      <c r="B102" s="19" t="s">
        <v>128</v>
      </c>
      <c r="C102" s="19"/>
      <c r="D102" s="19"/>
      <c r="E102" s="19"/>
      <c r="H102" s="23"/>
    </row>
    <row r="103" spans="1:8" x14ac:dyDescent="0.3">
      <c r="C103" s="6"/>
      <c r="D103" s="7"/>
    </row>
    <row r="104" spans="1:8" x14ac:dyDescent="0.3">
      <c r="A104" s="22" t="s">
        <v>47</v>
      </c>
      <c r="B104" s="19">
        <v>44449</v>
      </c>
      <c r="C104" s="20">
        <v>113166</v>
      </c>
      <c r="D104" s="21" t="s">
        <v>3</v>
      </c>
      <c r="E104" s="5" t="s">
        <v>4</v>
      </c>
      <c r="G104" s="5"/>
      <c r="H104" s="23"/>
    </row>
    <row r="105" spans="1:8" x14ac:dyDescent="0.3">
      <c r="A105" s="24"/>
      <c r="B105" s="19">
        <v>44449</v>
      </c>
      <c r="C105" s="20">
        <v>113166</v>
      </c>
      <c r="D105" s="21" t="s">
        <v>5</v>
      </c>
      <c r="E105" s="5" t="s">
        <v>125</v>
      </c>
      <c r="F105" s="5"/>
      <c r="H105" s="23"/>
    </row>
    <row r="106" spans="1:8" ht="15" customHeight="1" x14ac:dyDescent="0.3">
      <c r="A106" s="3"/>
      <c r="B106" s="19" t="s">
        <v>126</v>
      </c>
      <c r="C106" s="19"/>
      <c r="D106" s="19"/>
      <c r="E106" s="19"/>
      <c r="H106" s="23"/>
    </row>
    <row r="107" spans="1:8" x14ac:dyDescent="0.3">
      <c r="C107" s="6"/>
      <c r="D107" s="7"/>
    </row>
    <row r="108" spans="1:8" x14ac:dyDescent="0.3">
      <c r="A108" s="22" t="s">
        <v>22</v>
      </c>
      <c r="B108" s="19">
        <v>44456</v>
      </c>
      <c r="C108" s="20">
        <v>318554</v>
      </c>
      <c r="D108" s="21" t="s">
        <v>3</v>
      </c>
      <c r="E108" s="5" t="s">
        <v>88</v>
      </c>
      <c r="G108" s="5"/>
      <c r="H108" s="23"/>
    </row>
    <row r="109" spans="1:8" x14ac:dyDescent="0.3">
      <c r="A109" s="24"/>
      <c r="B109" s="19">
        <v>44456</v>
      </c>
      <c r="C109" s="20">
        <v>318554</v>
      </c>
      <c r="D109" s="21" t="s">
        <v>5</v>
      </c>
      <c r="E109" s="5" t="s">
        <v>4</v>
      </c>
      <c r="F109" s="5"/>
      <c r="H109" s="23"/>
    </row>
    <row r="110" spans="1:8" ht="15" customHeight="1" x14ac:dyDescent="0.3">
      <c r="A110" s="3"/>
      <c r="B110" s="11" t="s">
        <v>179</v>
      </c>
      <c r="C110" s="11"/>
      <c r="D110" s="11"/>
      <c r="E110" s="11"/>
      <c r="H110" s="23"/>
    </row>
    <row r="111" spans="1:8" x14ac:dyDescent="0.3">
      <c r="C111" s="6"/>
      <c r="D111" s="7"/>
    </row>
    <row r="112" spans="1:8" x14ac:dyDescent="0.3">
      <c r="A112" s="22" t="s">
        <v>48</v>
      </c>
      <c r="B112" s="19">
        <v>44456</v>
      </c>
      <c r="C112" s="20">
        <v>233523.52</v>
      </c>
      <c r="D112" s="21" t="s">
        <v>3</v>
      </c>
      <c r="E112" s="3" t="s">
        <v>170</v>
      </c>
      <c r="G112" s="5"/>
      <c r="H112" s="23"/>
    </row>
    <row r="113" spans="1:8" x14ac:dyDescent="0.3">
      <c r="A113" s="24"/>
      <c r="B113" s="19">
        <v>44456</v>
      </c>
      <c r="C113" s="20">
        <v>233523.52</v>
      </c>
      <c r="D113" s="21" t="s">
        <v>5</v>
      </c>
      <c r="E113" s="5" t="s">
        <v>4</v>
      </c>
      <c r="F113" s="5"/>
      <c r="H113" s="23"/>
    </row>
    <row r="114" spans="1:8" ht="15" customHeight="1" x14ac:dyDescent="0.3">
      <c r="A114" s="3"/>
      <c r="B114" s="11" t="s">
        <v>179</v>
      </c>
      <c r="C114" s="11"/>
      <c r="D114" s="11"/>
      <c r="E114" s="11"/>
      <c r="F114" s="6"/>
      <c r="H114" s="23"/>
    </row>
    <row r="115" spans="1:8" x14ac:dyDescent="0.3">
      <c r="C115" s="6"/>
      <c r="D115" s="7"/>
    </row>
    <row r="116" spans="1:8" x14ac:dyDescent="0.3">
      <c r="C116" s="6"/>
      <c r="D116" s="7"/>
    </row>
    <row r="117" spans="1:8" x14ac:dyDescent="0.3">
      <c r="C117" s="6"/>
      <c r="D117" s="7"/>
    </row>
    <row r="118" spans="1:8" x14ac:dyDescent="0.3">
      <c r="A118" s="22" t="s">
        <v>23</v>
      </c>
      <c r="B118" s="19">
        <v>44460</v>
      </c>
      <c r="C118" s="20">
        <v>121177</v>
      </c>
      <c r="D118" s="21" t="s">
        <v>3</v>
      </c>
      <c r="E118" s="3" t="s">
        <v>4</v>
      </c>
      <c r="G118" s="5"/>
      <c r="H118" s="23"/>
    </row>
    <row r="119" spans="1:8" x14ac:dyDescent="0.3">
      <c r="A119" s="24"/>
      <c r="B119" s="19">
        <v>44460</v>
      </c>
      <c r="C119" s="20">
        <v>121177</v>
      </c>
      <c r="D119" s="21" t="s">
        <v>5</v>
      </c>
      <c r="E119" s="5" t="s">
        <v>93</v>
      </c>
      <c r="F119" s="5"/>
      <c r="H119" s="23"/>
    </row>
    <row r="120" spans="1:8" ht="15" customHeight="1" x14ac:dyDescent="0.3">
      <c r="A120" s="3"/>
      <c r="B120" s="19" t="s">
        <v>112</v>
      </c>
      <c r="C120" s="19"/>
      <c r="D120" s="19"/>
      <c r="E120" s="19"/>
      <c r="H120" s="23"/>
    </row>
    <row r="121" spans="1:8" x14ac:dyDescent="0.3">
      <c r="C121" s="6"/>
      <c r="D121" s="7"/>
    </row>
    <row r="122" spans="1:8" x14ac:dyDescent="0.3">
      <c r="A122" s="22" t="s">
        <v>49</v>
      </c>
      <c r="B122" s="19">
        <v>44462</v>
      </c>
      <c r="C122" s="20">
        <v>258980</v>
      </c>
      <c r="D122" s="21" t="s">
        <v>3</v>
      </c>
      <c r="E122" s="5" t="s">
        <v>4</v>
      </c>
      <c r="G122" s="5"/>
      <c r="H122" s="23"/>
    </row>
    <row r="123" spans="1:8" x14ac:dyDescent="0.3">
      <c r="A123" s="24"/>
      <c r="B123" s="19">
        <v>44462</v>
      </c>
      <c r="C123" s="20">
        <v>258980</v>
      </c>
      <c r="D123" s="21" t="s">
        <v>5</v>
      </c>
      <c r="E123" s="5" t="s">
        <v>71</v>
      </c>
      <c r="F123" s="5"/>
      <c r="H123" s="23"/>
    </row>
    <row r="124" spans="1:8" ht="14.4" customHeight="1" x14ac:dyDescent="0.3">
      <c r="A124" s="3"/>
      <c r="B124" s="19" t="s">
        <v>108</v>
      </c>
      <c r="C124" s="19"/>
      <c r="D124" s="19"/>
      <c r="E124" s="19"/>
      <c r="H124" s="23"/>
    </row>
    <row r="125" spans="1:8" x14ac:dyDescent="0.3">
      <c r="C125" s="6"/>
      <c r="D125" s="7"/>
    </row>
    <row r="126" spans="1:8" x14ac:dyDescent="0.3">
      <c r="A126" s="22" t="s">
        <v>50</v>
      </c>
      <c r="B126" s="19">
        <v>44463</v>
      </c>
      <c r="C126" s="20">
        <v>118826</v>
      </c>
      <c r="D126" s="21" t="s">
        <v>3</v>
      </c>
      <c r="E126" s="5" t="s">
        <v>4</v>
      </c>
      <c r="G126" s="5"/>
      <c r="H126" s="23"/>
    </row>
    <row r="127" spans="1:8" x14ac:dyDescent="0.3">
      <c r="A127" s="24"/>
      <c r="B127" s="19">
        <v>44463</v>
      </c>
      <c r="C127" s="20">
        <v>118826</v>
      </c>
      <c r="D127" s="21" t="s">
        <v>5</v>
      </c>
      <c r="E127" s="5" t="s">
        <v>90</v>
      </c>
      <c r="F127" s="5"/>
      <c r="H127" s="23"/>
    </row>
    <row r="128" spans="1:8" ht="15" customHeight="1" x14ac:dyDescent="0.3">
      <c r="A128" s="3"/>
      <c r="B128" s="19" t="s">
        <v>114</v>
      </c>
      <c r="C128" s="19"/>
      <c r="D128" s="19"/>
      <c r="E128" s="19"/>
      <c r="H128" s="23"/>
    </row>
    <row r="129" spans="1:8" x14ac:dyDescent="0.3">
      <c r="C129" s="6"/>
      <c r="D129" s="7"/>
    </row>
    <row r="130" spans="1:8" x14ac:dyDescent="0.3">
      <c r="A130" s="22" t="s">
        <v>51</v>
      </c>
      <c r="B130" s="19">
        <v>44466</v>
      </c>
      <c r="C130" s="20">
        <v>141150</v>
      </c>
      <c r="D130" s="21" t="s">
        <v>3</v>
      </c>
      <c r="E130" s="3" t="s">
        <v>4</v>
      </c>
      <c r="G130" s="5"/>
      <c r="H130" s="23"/>
    </row>
    <row r="131" spans="1:8" x14ac:dyDescent="0.3">
      <c r="B131" s="19">
        <v>44466</v>
      </c>
      <c r="C131" s="20">
        <v>141150</v>
      </c>
      <c r="D131" s="21" t="s">
        <v>5</v>
      </c>
      <c r="E131" s="5" t="s">
        <v>85</v>
      </c>
      <c r="F131" s="5"/>
      <c r="H131" s="23"/>
    </row>
    <row r="132" spans="1:8" ht="14.4" customHeight="1" x14ac:dyDescent="0.3">
      <c r="A132" s="3"/>
      <c r="B132" s="19" t="s">
        <v>163</v>
      </c>
      <c r="C132" s="19"/>
      <c r="D132" s="19"/>
      <c r="E132" s="19"/>
      <c r="H132" s="23"/>
    </row>
    <row r="133" spans="1:8" x14ac:dyDescent="0.3">
      <c r="C133" s="6"/>
      <c r="D133" s="7"/>
    </row>
    <row r="134" spans="1:8" x14ac:dyDescent="0.3">
      <c r="A134" s="22" t="s">
        <v>52</v>
      </c>
      <c r="B134" s="19">
        <v>44468</v>
      </c>
      <c r="C134" s="20">
        <v>145773</v>
      </c>
      <c r="D134" s="21" t="s">
        <v>3</v>
      </c>
      <c r="E134" s="5" t="s">
        <v>88</v>
      </c>
      <c r="G134" s="5"/>
      <c r="H134" s="23"/>
    </row>
    <row r="135" spans="1:8" x14ac:dyDescent="0.3">
      <c r="B135" s="19">
        <v>44468</v>
      </c>
      <c r="C135" s="20">
        <v>145773</v>
      </c>
      <c r="D135" s="21" t="s">
        <v>5</v>
      </c>
      <c r="E135" s="5" t="s">
        <v>4</v>
      </c>
      <c r="F135" s="5"/>
      <c r="H135" s="23"/>
    </row>
    <row r="136" spans="1:8" ht="14.55" customHeight="1" x14ac:dyDescent="0.3">
      <c r="A136" s="3"/>
      <c r="B136" s="11" t="s">
        <v>179</v>
      </c>
      <c r="C136" s="11"/>
      <c r="D136" s="11"/>
      <c r="E136" s="11"/>
      <c r="H136" s="23"/>
    </row>
    <row r="137" spans="1:8" x14ac:dyDescent="0.3">
      <c r="C137" s="6"/>
      <c r="D137" s="7"/>
    </row>
    <row r="138" spans="1:8" x14ac:dyDescent="0.3">
      <c r="A138" s="22" t="s">
        <v>24</v>
      </c>
      <c r="B138" s="19">
        <v>44469</v>
      </c>
      <c r="C138" s="20">
        <v>194309.66</v>
      </c>
      <c r="D138" s="21" t="s">
        <v>3</v>
      </c>
      <c r="E138" s="3" t="s">
        <v>4</v>
      </c>
      <c r="G138" s="5"/>
      <c r="H138" s="23"/>
    </row>
    <row r="139" spans="1:8" x14ac:dyDescent="0.3">
      <c r="A139" s="24"/>
      <c r="B139" s="19">
        <v>44469</v>
      </c>
      <c r="C139" s="20">
        <v>194309.66</v>
      </c>
      <c r="D139" s="21" t="s">
        <v>5</v>
      </c>
      <c r="E139" s="3" t="s">
        <v>191</v>
      </c>
      <c r="F139" s="5"/>
      <c r="H139" s="23"/>
    </row>
    <row r="140" spans="1:8" ht="15" customHeight="1" x14ac:dyDescent="0.3">
      <c r="A140" s="3"/>
      <c r="B140" s="19" t="s">
        <v>117</v>
      </c>
      <c r="C140" s="19"/>
      <c r="D140" s="19"/>
      <c r="E140" s="19"/>
      <c r="H140" s="23"/>
    </row>
    <row r="141" spans="1:8" x14ac:dyDescent="0.3">
      <c r="C141" s="6"/>
      <c r="D141" s="7"/>
    </row>
    <row r="142" spans="1:8" x14ac:dyDescent="0.3">
      <c r="A142" s="22" t="s">
        <v>25</v>
      </c>
      <c r="B142" s="19">
        <v>44469</v>
      </c>
      <c r="C142" s="20">
        <v>2161870</v>
      </c>
      <c r="D142" s="21" t="s">
        <v>3</v>
      </c>
      <c r="E142" s="3" t="s">
        <v>10</v>
      </c>
      <c r="G142" s="5"/>
      <c r="H142" s="23"/>
    </row>
    <row r="143" spans="1:8" x14ac:dyDescent="0.3">
      <c r="A143" s="22"/>
      <c r="B143" s="19">
        <v>44469</v>
      </c>
      <c r="C143" s="20">
        <v>938130</v>
      </c>
      <c r="D143" s="21" t="s">
        <v>3</v>
      </c>
      <c r="E143" s="3" t="s">
        <v>4</v>
      </c>
      <c r="G143" s="5"/>
      <c r="H143" s="23"/>
    </row>
    <row r="144" spans="1:8" x14ac:dyDescent="0.3">
      <c r="A144" s="24"/>
      <c r="B144" s="19">
        <v>44469</v>
      </c>
      <c r="C144" s="20">
        <f>2161870+938130</f>
        <v>3100000</v>
      </c>
      <c r="D144" s="21" t="s">
        <v>5</v>
      </c>
      <c r="E144" s="5" t="s">
        <v>127</v>
      </c>
      <c r="F144" s="5"/>
      <c r="H144" s="23"/>
    </row>
    <row r="145" spans="1:10" ht="15" customHeight="1" x14ac:dyDescent="0.3">
      <c r="A145" s="3"/>
      <c r="B145" s="19" t="s">
        <v>193</v>
      </c>
      <c r="C145" s="19"/>
      <c r="D145" s="19"/>
      <c r="E145" s="19"/>
      <c r="H145" s="23"/>
    </row>
    <row r="146" spans="1:10" x14ac:dyDescent="0.3">
      <c r="C146" s="6"/>
      <c r="D146" s="7"/>
    </row>
    <row r="147" spans="1:10" x14ac:dyDescent="0.3">
      <c r="A147" s="22" t="s">
        <v>26</v>
      </c>
      <c r="B147" s="19">
        <v>44470</v>
      </c>
      <c r="C147" s="20">
        <v>364069.86</v>
      </c>
      <c r="D147" s="21" t="s">
        <v>3</v>
      </c>
      <c r="E147" s="5" t="s">
        <v>4</v>
      </c>
      <c r="G147" s="5"/>
      <c r="H147" s="23"/>
    </row>
    <row r="148" spans="1:10" x14ac:dyDescent="0.3">
      <c r="A148" s="24"/>
      <c r="B148" s="19">
        <v>44470</v>
      </c>
      <c r="C148" s="20">
        <v>364069.86</v>
      </c>
      <c r="D148" s="21" t="s">
        <v>5</v>
      </c>
      <c r="E148" s="3" t="s">
        <v>170</v>
      </c>
      <c r="F148" s="5"/>
      <c r="H148" s="23"/>
    </row>
    <row r="149" spans="1:10" ht="17.25" customHeight="1" x14ac:dyDescent="0.3">
      <c r="A149" s="3"/>
      <c r="B149" s="19" t="s">
        <v>177</v>
      </c>
      <c r="C149" s="19"/>
      <c r="D149" s="19"/>
      <c r="E149" s="19"/>
      <c r="H149" s="23"/>
    </row>
    <row r="150" spans="1:10" x14ac:dyDescent="0.3">
      <c r="C150" s="6"/>
      <c r="D150" s="7"/>
    </row>
    <row r="151" spans="1:10" x14ac:dyDescent="0.3">
      <c r="A151" s="22" t="s">
        <v>27</v>
      </c>
      <c r="B151" s="19">
        <v>44473</v>
      </c>
      <c r="C151" s="20">
        <v>1153231.46</v>
      </c>
      <c r="D151" s="21" t="s">
        <v>3</v>
      </c>
      <c r="E151" s="3" t="s">
        <v>97</v>
      </c>
      <c r="G151" s="5"/>
      <c r="H151" s="23"/>
    </row>
    <row r="152" spans="1:10" x14ac:dyDescent="0.3">
      <c r="A152" s="24"/>
      <c r="B152" s="19">
        <v>44473</v>
      </c>
      <c r="C152" s="20">
        <v>1153231.46</v>
      </c>
      <c r="D152" s="21" t="s">
        <v>5</v>
      </c>
      <c r="E152" s="3" t="s">
        <v>4</v>
      </c>
      <c r="F152" s="5"/>
      <c r="H152" s="23"/>
    </row>
    <row r="153" spans="1:10" ht="15" customHeight="1" x14ac:dyDescent="0.3">
      <c r="A153" s="3"/>
      <c r="B153" s="11" t="s">
        <v>39</v>
      </c>
      <c r="C153" s="11"/>
      <c r="D153" s="11"/>
      <c r="E153" s="11"/>
      <c r="H153" s="23"/>
    </row>
    <row r="154" spans="1:10" x14ac:dyDescent="0.3">
      <c r="C154" s="6"/>
      <c r="D154" s="7"/>
    </row>
    <row r="155" spans="1:10" x14ac:dyDescent="0.3">
      <c r="A155" s="22" t="s">
        <v>53</v>
      </c>
      <c r="B155" s="19">
        <v>44473</v>
      </c>
      <c r="C155" s="20">
        <f>675146.02+200043.27</f>
        <v>875189.29</v>
      </c>
      <c r="D155" s="21" t="s">
        <v>3</v>
      </c>
      <c r="E155" s="3" t="s">
        <v>124</v>
      </c>
      <c r="G155" s="5"/>
      <c r="H155" s="23"/>
    </row>
    <row r="156" spans="1:10" x14ac:dyDescent="0.3">
      <c r="B156" s="19">
        <v>44473</v>
      </c>
      <c r="C156" s="20">
        <f>280431.66+83090.86</f>
        <v>363522.51999999996</v>
      </c>
      <c r="D156" s="21" t="s">
        <v>5</v>
      </c>
      <c r="E156" s="3" t="s">
        <v>124</v>
      </c>
      <c r="F156" s="5"/>
      <c r="H156" s="23"/>
    </row>
    <row r="157" spans="1:10" x14ac:dyDescent="0.3">
      <c r="B157" s="19">
        <v>44473</v>
      </c>
      <c r="C157" s="20">
        <f>675146.02-280431.66+200043.27-83090.86</f>
        <v>511666.77</v>
      </c>
      <c r="D157" s="21" t="s">
        <v>5</v>
      </c>
      <c r="E157" s="3" t="s">
        <v>4</v>
      </c>
      <c r="F157" s="12"/>
      <c r="H157" s="23"/>
    </row>
    <row r="158" spans="1:10" ht="15" customHeight="1" x14ac:dyDescent="0.3">
      <c r="A158" s="3"/>
      <c r="B158" s="11" t="s">
        <v>178</v>
      </c>
      <c r="C158" s="11"/>
      <c r="D158" s="11"/>
      <c r="E158" s="11"/>
      <c r="H158" s="23"/>
    </row>
    <row r="159" spans="1:10" x14ac:dyDescent="0.3">
      <c r="C159" s="6"/>
      <c r="D159" s="7"/>
    </row>
    <row r="160" spans="1:10" x14ac:dyDescent="0.3">
      <c r="A160" s="22" t="s">
        <v>28</v>
      </c>
      <c r="B160" s="19">
        <v>44483</v>
      </c>
      <c r="C160" s="20">
        <v>4000000</v>
      </c>
      <c r="D160" s="21" t="s">
        <v>3</v>
      </c>
      <c r="E160" s="3" t="s">
        <v>4</v>
      </c>
      <c r="G160" s="19"/>
      <c r="H160" s="20"/>
      <c r="I160" s="21"/>
      <c r="J160" s="3"/>
    </row>
    <row r="161" spans="1:10" x14ac:dyDescent="0.3">
      <c r="A161" s="24"/>
      <c r="B161" s="19">
        <v>44483</v>
      </c>
      <c r="C161" s="20">
        <v>4000000</v>
      </c>
      <c r="D161" s="21" t="s">
        <v>5</v>
      </c>
      <c r="E161" s="5" t="s">
        <v>86</v>
      </c>
      <c r="F161" s="5"/>
      <c r="G161" s="19"/>
      <c r="H161" s="20"/>
      <c r="I161" s="21"/>
      <c r="J161" s="3"/>
    </row>
    <row r="162" spans="1:10" ht="15" customHeight="1" x14ac:dyDescent="0.3">
      <c r="A162" s="3"/>
      <c r="B162" s="19" t="s">
        <v>87</v>
      </c>
      <c r="C162" s="19"/>
      <c r="D162" s="19"/>
      <c r="E162" s="19"/>
      <c r="G162" s="30"/>
      <c r="H162" s="30"/>
      <c r="I162" s="30"/>
      <c r="J162" s="30"/>
    </row>
    <row r="163" spans="1:10" x14ac:dyDescent="0.3">
      <c r="C163" s="6"/>
      <c r="D163" s="7"/>
    </row>
    <row r="164" spans="1:10" x14ac:dyDescent="0.3">
      <c r="A164" s="22" t="s">
        <v>29</v>
      </c>
      <c r="B164" s="19">
        <v>44487</v>
      </c>
      <c r="C164" s="20">
        <v>500000</v>
      </c>
      <c r="D164" s="21" t="s">
        <v>3</v>
      </c>
      <c r="E164" s="3" t="s">
        <v>123</v>
      </c>
      <c r="G164" s="5"/>
      <c r="H164" s="23"/>
    </row>
    <row r="165" spans="1:10" x14ac:dyDescent="0.3">
      <c r="A165" s="24"/>
      <c r="B165" s="19">
        <v>44487</v>
      </c>
      <c r="C165" s="20">
        <v>500000</v>
      </c>
      <c r="D165" s="21" t="s">
        <v>5</v>
      </c>
      <c r="E165" s="3" t="s">
        <v>4</v>
      </c>
      <c r="F165" s="5"/>
      <c r="H165" s="23"/>
    </row>
    <row r="166" spans="1:10" ht="14.4" customHeight="1" x14ac:dyDescent="0.3">
      <c r="A166" s="3"/>
      <c r="B166" s="19" t="s">
        <v>179</v>
      </c>
      <c r="C166" s="19"/>
      <c r="D166" s="19"/>
      <c r="E166" s="19"/>
      <c r="H166" s="23"/>
    </row>
    <row r="167" spans="1:10" x14ac:dyDescent="0.3">
      <c r="A167" s="24"/>
      <c r="C167" s="6"/>
      <c r="D167" s="7"/>
    </row>
    <row r="168" spans="1:10" x14ac:dyDescent="0.3">
      <c r="A168" s="22" t="s">
        <v>30</v>
      </c>
      <c r="B168" s="19">
        <v>44487</v>
      </c>
      <c r="C168" s="20">
        <v>711025</v>
      </c>
      <c r="D168" s="21" t="s">
        <v>3</v>
      </c>
      <c r="E168" s="3" t="s">
        <v>133</v>
      </c>
      <c r="G168" s="5"/>
      <c r="H168" s="23"/>
    </row>
    <row r="169" spans="1:10" x14ac:dyDescent="0.3">
      <c r="B169" s="19">
        <v>44487</v>
      </c>
      <c r="C169" s="20">
        <v>711025</v>
      </c>
      <c r="D169" s="21" t="s">
        <v>5</v>
      </c>
      <c r="E169" s="3" t="s">
        <v>4</v>
      </c>
      <c r="F169" s="5"/>
      <c r="H169" s="23"/>
    </row>
    <row r="170" spans="1:10" ht="15" customHeight="1" x14ac:dyDescent="0.3">
      <c r="A170" s="22"/>
      <c r="B170" s="19" t="s">
        <v>179</v>
      </c>
      <c r="C170" s="19"/>
      <c r="D170" s="19"/>
      <c r="E170" s="19"/>
      <c r="H170" s="23"/>
    </row>
    <row r="171" spans="1:10" x14ac:dyDescent="0.3">
      <c r="C171" s="6"/>
      <c r="D171" s="7"/>
    </row>
    <row r="172" spans="1:10" x14ac:dyDescent="0.3">
      <c r="A172" s="22" t="s">
        <v>54</v>
      </c>
      <c r="B172" s="19">
        <v>44489</v>
      </c>
      <c r="C172" s="20">
        <v>1178966</v>
      </c>
      <c r="D172" s="21" t="s">
        <v>3</v>
      </c>
      <c r="E172" s="3" t="s">
        <v>171</v>
      </c>
      <c r="G172" s="5"/>
      <c r="H172" s="23"/>
    </row>
    <row r="173" spans="1:10" x14ac:dyDescent="0.3">
      <c r="B173" s="19">
        <v>44489</v>
      </c>
      <c r="C173" s="20">
        <v>1178966</v>
      </c>
      <c r="D173" s="21" t="s">
        <v>5</v>
      </c>
      <c r="E173" s="3" t="s">
        <v>4</v>
      </c>
      <c r="G173" s="5"/>
      <c r="H173" s="23"/>
    </row>
    <row r="174" spans="1:10" ht="15" customHeight="1" x14ac:dyDescent="0.3">
      <c r="B174" s="19" t="s">
        <v>179</v>
      </c>
      <c r="C174" s="19"/>
      <c r="D174" s="19"/>
      <c r="E174" s="19"/>
      <c r="H174" s="23"/>
    </row>
    <row r="175" spans="1:10" x14ac:dyDescent="0.3">
      <c r="C175" s="6"/>
      <c r="D175" s="7"/>
    </row>
    <row r="176" spans="1:10" x14ac:dyDescent="0.3">
      <c r="C176" s="6"/>
      <c r="D176" s="7"/>
    </row>
    <row r="177" spans="1:8" x14ac:dyDescent="0.3">
      <c r="A177" s="22" t="s">
        <v>55</v>
      </c>
      <c r="B177" s="19">
        <v>44490</v>
      </c>
      <c r="C177" s="20">
        <v>1664508</v>
      </c>
      <c r="D177" s="21" t="s">
        <v>3</v>
      </c>
      <c r="E177" s="3" t="s">
        <v>4</v>
      </c>
      <c r="G177" s="5"/>
      <c r="H177" s="23"/>
    </row>
    <row r="178" spans="1:8" x14ac:dyDescent="0.3">
      <c r="A178" s="24"/>
      <c r="B178" s="19">
        <v>44490</v>
      </c>
      <c r="C178" s="20">
        <v>1664508</v>
      </c>
      <c r="D178" s="21" t="s">
        <v>5</v>
      </c>
      <c r="E178" s="5" t="s">
        <v>119</v>
      </c>
      <c r="F178" s="5"/>
      <c r="H178" s="23"/>
    </row>
    <row r="179" spans="1:8" ht="15" customHeight="1" x14ac:dyDescent="0.3">
      <c r="A179" s="22"/>
      <c r="B179" s="19" t="s">
        <v>87</v>
      </c>
      <c r="C179" s="19"/>
      <c r="D179" s="19"/>
      <c r="E179" s="19"/>
      <c r="F179" s="6"/>
      <c r="H179" s="23"/>
    </row>
    <row r="180" spans="1:8" x14ac:dyDescent="0.3">
      <c r="A180" s="3"/>
      <c r="C180" s="6"/>
      <c r="D180" s="7"/>
    </row>
    <row r="181" spans="1:8" x14ac:dyDescent="0.3">
      <c r="A181" s="22" t="s">
        <v>31</v>
      </c>
      <c r="B181" s="19">
        <v>44497</v>
      </c>
      <c r="C181" s="20">
        <v>2045082.37</v>
      </c>
      <c r="D181" s="21" t="s">
        <v>3</v>
      </c>
      <c r="E181" s="3" t="s">
        <v>180</v>
      </c>
      <c r="G181" s="5"/>
      <c r="H181" s="23"/>
    </row>
    <row r="182" spans="1:8" x14ac:dyDescent="0.3">
      <c r="A182" s="22"/>
      <c r="B182" s="19">
        <v>44497</v>
      </c>
      <c r="C182" s="20">
        <v>7468.26</v>
      </c>
      <c r="D182" s="21" t="s">
        <v>5</v>
      </c>
      <c r="E182" s="3" t="s">
        <v>180</v>
      </c>
      <c r="G182" s="5"/>
      <c r="H182" s="23"/>
    </row>
    <row r="183" spans="1:8" x14ac:dyDescent="0.3">
      <c r="A183" s="24"/>
      <c r="B183" s="19">
        <v>44497</v>
      </c>
      <c r="C183" s="20">
        <f>2045082.37-7468.26</f>
        <v>2037614.11</v>
      </c>
      <c r="D183" s="21" t="s">
        <v>5</v>
      </c>
      <c r="E183" s="3" t="s">
        <v>4</v>
      </c>
      <c r="G183" s="5"/>
      <c r="H183" s="23"/>
    </row>
    <row r="184" spans="1:8" ht="15" customHeight="1" x14ac:dyDescent="0.3">
      <c r="A184" s="22"/>
      <c r="B184" s="19" t="s">
        <v>178</v>
      </c>
      <c r="C184" s="19"/>
      <c r="D184" s="19"/>
      <c r="E184" s="19"/>
      <c r="H184" s="23"/>
    </row>
    <row r="185" spans="1:8" x14ac:dyDescent="0.3">
      <c r="A185" s="3"/>
      <c r="C185" s="6"/>
      <c r="D185" s="7"/>
    </row>
    <row r="186" spans="1:8" x14ac:dyDescent="0.3">
      <c r="A186" s="22" t="s">
        <v>32</v>
      </c>
      <c r="B186" s="19">
        <v>44498</v>
      </c>
      <c r="C186" s="20">
        <v>103194.96</v>
      </c>
      <c r="D186" s="21" t="s">
        <v>3</v>
      </c>
      <c r="E186" s="3" t="s">
        <v>72</v>
      </c>
      <c r="G186" s="5"/>
      <c r="H186" s="23"/>
    </row>
    <row r="187" spans="1:8" x14ac:dyDescent="0.3">
      <c r="B187" s="19">
        <v>44498</v>
      </c>
      <c r="C187" s="20">
        <v>103194.96</v>
      </c>
      <c r="D187" s="21" t="s">
        <v>5</v>
      </c>
      <c r="E187" s="3" t="s">
        <v>4</v>
      </c>
      <c r="F187" s="5"/>
      <c r="H187" s="23"/>
    </row>
    <row r="188" spans="1:8" ht="15" customHeight="1" x14ac:dyDescent="0.3">
      <c r="A188" s="3"/>
      <c r="B188" s="19" t="s">
        <v>179</v>
      </c>
      <c r="C188" s="19"/>
      <c r="D188" s="19"/>
      <c r="E188" s="19"/>
      <c r="H188" s="23"/>
    </row>
    <row r="189" spans="1:8" x14ac:dyDescent="0.3">
      <c r="A189" s="3"/>
      <c r="C189" s="6"/>
      <c r="D189" s="7"/>
    </row>
    <row r="190" spans="1:8" x14ac:dyDescent="0.3">
      <c r="A190" s="22" t="s">
        <v>33</v>
      </c>
      <c r="B190" s="19">
        <v>44498</v>
      </c>
      <c r="C190" s="20">
        <v>3277500</v>
      </c>
      <c r="D190" s="21" t="s">
        <v>3</v>
      </c>
      <c r="E190" s="3" t="s">
        <v>10</v>
      </c>
      <c r="G190" s="5"/>
      <c r="H190" s="23"/>
    </row>
    <row r="191" spans="1:8" x14ac:dyDescent="0.3">
      <c r="A191" s="22"/>
      <c r="B191" s="19">
        <v>44498</v>
      </c>
      <c r="C191" s="20">
        <v>3277500</v>
      </c>
      <c r="D191" s="21" t="s">
        <v>5</v>
      </c>
      <c r="E191" s="3" t="s">
        <v>4</v>
      </c>
      <c r="G191" s="5"/>
      <c r="H191" s="23"/>
    </row>
    <row r="192" spans="1:8" ht="15" customHeight="1" x14ac:dyDescent="0.3">
      <c r="A192" s="3"/>
      <c r="B192" s="19" t="s">
        <v>116</v>
      </c>
      <c r="C192" s="19"/>
      <c r="D192" s="19"/>
      <c r="E192" s="19"/>
      <c r="H192" s="23"/>
    </row>
    <row r="193" spans="1:8" x14ac:dyDescent="0.3">
      <c r="A193" s="3"/>
      <c r="C193" s="6"/>
      <c r="D193" s="7"/>
    </row>
    <row r="194" spans="1:8" x14ac:dyDescent="0.3">
      <c r="A194" s="22" t="s">
        <v>56</v>
      </c>
      <c r="B194" s="19">
        <v>44498</v>
      </c>
      <c r="C194" s="20">
        <v>157500</v>
      </c>
      <c r="D194" s="21" t="s">
        <v>3</v>
      </c>
      <c r="E194" s="3" t="s">
        <v>4</v>
      </c>
      <c r="G194" s="5"/>
      <c r="H194" s="23"/>
    </row>
    <row r="195" spans="1:8" x14ac:dyDescent="0.3">
      <c r="A195" s="24"/>
      <c r="B195" s="19">
        <v>44498</v>
      </c>
      <c r="C195" s="20">
        <v>157500</v>
      </c>
      <c r="D195" s="21" t="s">
        <v>5</v>
      </c>
      <c r="E195" s="5" t="s">
        <v>115</v>
      </c>
      <c r="F195" s="5"/>
      <c r="H195" s="23"/>
    </row>
    <row r="196" spans="1:8" ht="15" customHeight="1" x14ac:dyDescent="0.3">
      <c r="A196" s="3"/>
      <c r="B196" s="19" t="s">
        <v>128</v>
      </c>
      <c r="C196" s="19"/>
      <c r="D196" s="19"/>
      <c r="E196" s="19"/>
      <c r="H196" s="23"/>
    </row>
    <row r="197" spans="1:8" x14ac:dyDescent="0.3">
      <c r="C197" s="6"/>
      <c r="D197" s="7"/>
    </row>
    <row r="198" spans="1:8" x14ac:dyDescent="0.3">
      <c r="A198" s="22" t="s">
        <v>34</v>
      </c>
      <c r="B198" s="19">
        <v>44504</v>
      </c>
      <c r="C198" s="20">
        <v>2000000</v>
      </c>
      <c r="D198" s="21" t="s">
        <v>3</v>
      </c>
      <c r="E198" s="5" t="s">
        <v>4</v>
      </c>
      <c r="G198" s="5"/>
      <c r="H198" s="23"/>
    </row>
    <row r="199" spans="1:8" x14ac:dyDescent="0.3">
      <c r="A199" s="24"/>
      <c r="B199" s="19">
        <v>44504</v>
      </c>
      <c r="C199" s="20">
        <v>2000000</v>
      </c>
      <c r="D199" s="21" t="s">
        <v>5</v>
      </c>
      <c r="E199" s="5" t="s">
        <v>181</v>
      </c>
      <c r="F199" s="5"/>
      <c r="H199" s="23"/>
    </row>
    <row r="200" spans="1:8" ht="17.25" customHeight="1" x14ac:dyDescent="0.3">
      <c r="A200" s="3"/>
      <c r="B200" s="19" t="s">
        <v>87</v>
      </c>
      <c r="C200" s="19"/>
      <c r="D200" s="19"/>
      <c r="E200" s="19"/>
      <c r="H200" s="23"/>
    </row>
    <row r="201" spans="1:8" x14ac:dyDescent="0.3">
      <c r="A201" s="3"/>
      <c r="C201" s="6"/>
      <c r="D201" s="7"/>
    </row>
    <row r="202" spans="1:8" x14ac:dyDescent="0.3">
      <c r="A202" s="22" t="s">
        <v>57</v>
      </c>
      <c r="B202" s="19">
        <v>44510</v>
      </c>
      <c r="C202" s="20">
        <v>261064</v>
      </c>
      <c r="D202" s="21" t="s">
        <v>3</v>
      </c>
      <c r="E202" s="3" t="s">
        <v>4</v>
      </c>
      <c r="F202" s="6"/>
      <c r="G202" s="5"/>
      <c r="H202" s="23"/>
    </row>
    <row r="203" spans="1:8" x14ac:dyDescent="0.3">
      <c r="A203" s="24"/>
      <c r="B203" s="19">
        <v>44510</v>
      </c>
      <c r="C203" s="20">
        <v>261064</v>
      </c>
      <c r="D203" s="21" t="s">
        <v>5</v>
      </c>
      <c r="E203" s="3" t="s">
        <v>121</v>
      </c>
      <c r="G203" s="3"/>
      <c r="H203" s="23"/>
    </row>
    <row r="204" spans="1:8" ht="15" customHeight="1" x14ac:dyDescent="0.3">
      <c r="A204" s="3"/>
      <c r="B204" s="19" t="s">
        <v>122</v>
      </c>
      <c r="C204" s="19"/>
      <c r="D204" s="19"/>
      <c r="E204" s="19"/>
      <c r="H204" s="23"/>
    </row>
    <row r="205" spans="1:8" x14ac:dyDescent="0.3">
      <c r="A205" s="3"/>
      <c r="B205" s="28"/>
      <c r="C205" s="28"/>
      <c r="D205" s="28"/>
      <c r="E205" s="28"/>
      <c r="H205" s="23"/>
    </row>
    <row r="206" spans="1:8" x14ac:dyDescent="0.3">
      <c r="A206" s="22" t="s">
        <v>58</v>
      </c>
      <c r="B206" s="19">
        <v>44510</v>
      </c>
      <c r="C206" s="20">
        <v>1563214</v>
      </c>
      <c r="D206" s="21" t="s">
        <v>3</v>
      </c>
      <c r="E206" s="3" t="s">
        <v>88</v>
      </c>
      <c r="G206" s="5"/>
      <c r="H206" s="23"/>
    </row>
    <row r="207" spans="1:8" x14ac:dyDescent="0.3">
      <c r="B207" s="19">
        <v>44510</v>
      </c>
      <c r="C207" s="20">
        <v>1563214</v>
      </c>
      <c r="D207" s="21" t="s">
        <v>5</v>
      </c>
      <c r="E207" s="3" t="s">
        <v>4</v>
      </c>
      <c r="F207" s="5"/>
      <c r="H207" s="23"/>
    </row>
    <row r="208" spans="1:8" ht="15" customHeight="1" x14ac:dyDescent="0.3">
      <c r="A208" s="3"/>
      <c r="B208" s="19" t="s">
        <v>179</v>
      </c>
      <c r="C208" s="19"/>
      <c r="D208" s="19"/>
      <c r="E208" s="19"/>
      <c r="H208" s="23"/>
    </row>
    <row r="209" spans="1:8" x14ac:dyDescent="0.3">
      <c r="A209" s="3"/>
      <c r="B209" s="28"/>
      <c r="C209" s="28"/>
      <c r="D209" s="28"/>
      <c r="E209" s="28"/>
    </row>
    <row r="210" spans="1:8" x14ac:dyDescent="0.3">
      <c r="A210" s="22" t="s">
        <v>35</v>
      </c>
      <c r="B210" s="19">
        <v>44510</v>
      </c>
      <c r="C210" s="20">
        <v>121985.31</v>
      </c>
      <c r="D210" s="21" t="s">
        <v>3</v>
      </c>
      <c r="E210" s="5" t="s">
        <v>170</v>
      </c>
      <c r="G210" s="5"/>
      <c r="H210" s="23"/>
    </row>
    <row r="211" spans="1:8" x14ac:dyDescent="0.3">
      <c r="A211" s="24"/>
      <c r="B211" s="19">
        <v>44510</v>
      </c>
      <c r="C211" s="20">
        <v>121985.31</v>
      </c>
      <c r="D211" s="21" t="s">
        <v>5</v>
      </c>
      <c r="E211" s="5" t="s">
        <v>4</v>
      </c>
      <c r="F211" s="5"/>
      <c r="H211" s="23"/>
    </row>
    <row r="212" spans="1:8" ht="15" customHeight="1" x14ac:dyDescent="0.3">
      <c r="A212" s="3"/>
      <c r="B212" s="19" t="s">
        <v>179</v>
      </c>
      <c r="C212" s="19"/>
      <c r="D212" s="19"/>
      <c r="E212" s="19"/>
      <c r="H212" s="23"/>
    </row>
    <row r="213" spans="1:8" x14ac:dyDescent="0.3">
      <c r="A213" s="3"/>
      <c r="C213" s="6"/>
      <c r="D213" s="7"/>
    </row>
    <row r="214" spans="1:8" x14ac:dyDescent="0.3">
      <c r="A214" s="22" t="s">
        <v>59</v>
      </c>
      <c r="B214" s="19">
        <v>44515</v>
      </c>
      <c r="C214" s="20">
        <v>201093</v>
      </c>
      <c r="D214" s="21" t="s">
        <v>3</v>
      </c>
      <c r="E214" s="5" t="s">
        <v>4</v>
      </c>
      <c r="G214" s="5"/>
      <c r="H214" s="23"/>
    </row>
    <row r="215" spans="1:8" x14ac:dyDescent="0.3">
      <c r="A215" s="24"/>
      <c r="B215" s="19">
        <v>44515</v>
      </c>
      <c r="C215" s="20">
        <v>201093</v>
      </c>
      <c r="D215" s="21" t="s">
        <v>5</v>
      </c>
      <c r="E215" s="5" t="s">
        <v>90</v>
      </c>
      <c r="F215" s="5"/>
      <c r="H215" s="23"/>
    </row>
    <row r="216" spans="1:8" ht="15" customHeight="1" x14ac:dyDescent="0.3">
      <c r="A216" s="3"/>
      <c r="B216" s="19" t="s">
        <v>114</v>
      </c>
      <c r="C216" s="19"/>
      <c r="D216" s="19"/>
      <c r="E216" s="19"/>
      <c r="H216" s="23"/>
    </row>
    <row r="217" spans="1:8" x14ac:dyDescent="0.3">
      <c r="A217" s="3"/>
      <c r="B217" s="28"/>
      <c r="C217" s="28"/>
      <c r="D217" s="28"/>
      <c r="E217" s="28"/>
      <c r="H217" s="23"/>
    </row>
    <row r="218" spans="1:8" x14ac:dyDescent="0.3">
      <c r="A218" s="22" t="s">
        <v>36</v>
      </c>
      <c r="B218" s="19">
        <v>44515</v>
      </c>
      <c r="C218" s="20">
        <v>247813</v>
      </c>
      <c r="D218" s="21" t="s">
        <v>3</v>
      </c>
      <c r="E218" s="5" t="s">
        <v>4</v>
      </c>
      <c r="G218" s="5"/>
      <c r="H218" s="23"/>
    </row>
    <row r="219" spans="1:8" x14ac:dyDescent="0.3">
      <c r="B219" s="19">
        <v>44515</v>
      </c>
      <c r="C219" s="20">
        <v>247813</v>
      </c>
      <c r="D219" s="21" t="s">
        <v>5</v>
      </c>
      <c r="E219" s="5" t="s">
        <v>89</v>
      </c>
      <c r="F219" s="5"/>
      <c r="H219" s="23"/>
    </row>
    <row r="220" spans="1:8" ht="15" customHeight="1" x14ac:dyDescent="0.3">
      <c r="B220" s="19" t="s">
        <v>110</v>
      </c>
      <c r="C220" s="19"/>
      <c r="D220" s="19"/>
      <c r="E220" s="19"/>
      <c r="H220" s="23"/>
    </row>
    <row r="221" spans="1:8" x14ac:dyDescent="0.3">
      <c r="B221" s="28"/>
      <c r="C221" s="28"/>
      <c r="D221" s="28"/>
      <c r="E221" s="28"/>
      <c r="H221" s="23"/>
    </row>
    <row r="222" spans="1:8" x14ac:dyDescent="0.3">
      <c r="A222" s="22" t="s">
        <v>37</v>
      </c>
      <c r="B222" s="19">
        <v>44515</v>
      </c>
      <c r="C222" s="20">
        <v>443732</v>
      </c>
      <c r="D222" s="21" t="s">
        <v>3</v>
      </c>
      <c r="E222" s="5" t="s">
        <v>4</v>
      </c>
      <c r="G222" s="5"/>
      <c r="H222" s="23"/>
    </row>
    <row r="223" spans="1:8" x14ac:dyDescent="0.3">
      <c r="B223" s="19">
        <v>44515</v>
      </c>
      <c r="C223" s="20">
        <v>443732</v>
      </c>
      <c r="D223" s="21" t="s">
        <v>5</v>
      </c>
      <c r="E223" s="5" t="s">
        <v>84</v>
      </c>
      <c r="F223" s="5"/>
      <c r="H223" s="23"/>
    </row>
    <row r="224" spans="1:8" ht="15" customHeight="1" x14ac:dyDescent="0.3">
      <c r="B224" s="19" t="s">
        <v>111</v>
      </c>
      <c r="C224" s="19"/>
      <c r="D224" s="19"/>
      <c r="E224" s="19"/>
      <c r="H224" s="23"/>
    </row>
    <row r="225" spans="1:8" x14ac:dyDescent="0.3">
      <c r="B225" s="28"/>
      <c r="C225" s="28"/>
      <c r="D225" s="28"/>
      <c r="E225" s="28"/>
      <c r="H225" s="23"/>
    </row>
    <row r="226" spans="1:8" x14ac:dyDescent="0.3">
      <c r="A226" s="22" t="s">
        <v>60</v>
      </c>
      <c r="B226" s="19">
        <v>44524</v>
      </c>
      <c r="C226" s="20">
        <v>22430.55</v>
      </c>
      <c r="D226" s="21" t="s">
        <v>3</v>
      </c>
      <c r="E226" s="5" t="s">
        <v>170</v>
      </c>
      <c r="G226" s="5"/>
      <c r="H226" s="23"/>
    </row>
    <row r="227" spans="1:8" x14ac:dyDescent="0.3">
      <c r="A227" s="22"/>
      <c r="B227" s="19">
        <v>44524</v>
      </c>
      <c r="C227" s="20">
        <f>295912.02-22430.55</f>
        <v>273481.47000000003</v>
      </c>
      <c r="D227" s="21" t="s">
        <v>3</v>
      </c>
      <c r="E227" s="5" t="s">
        <v>4</v>
      </c>
      <c r="G227" s="5"/>
      <c r="H227" s="23"/>
    </row>
    <row r="228" spans="1:8" x14ac:dyDescent="0.3">
      <c r="B228" s="19">
        <v>44524</v>
      </c>
      <c r="C228" s="20">
        <v>295912.02</v>
      </c>
      <c r="D228" s="21" t="s">
        <v>5</v>
      </c>
      <c r="E228" s="5" t="s">
        <v>170</v>
      </c>
      <c r="F228" s="12"/>
      <c r="H228" s="23"/>
    </row>
    <row r="229" spans="1:8" ht="15" customHeight="1" x14ac:dyDescent="0.3">
      <c r="A229" s="3"/>
      <c r="B229" s="19" t="s">
        <v>182</v>
      </c>
      <c r="C229" s="19"/>
      <c r="D229" s="19"/>
      <c r="E229" s="19"/>
      <c r="H229" s="23"/>
    </row>
    <row r="230" spans="1:8" x14ac:dyDescent="0.3">
      <c r="A230" s="3"/>
      <c r="C230" s="6"/>
      <c r="D230" s="7"/>
    </row>
    <row r="231" spans="1:8" x14ac:dyDescent="0.3">
      <c r="A231" s="22" t="s">
        <v>61</v>
      </c>
      <c r="B231" s="19">
        <v>44524</v>
      </c>
      <c r="C231" s="20">
        <v>155240</v>
      </c>
      <c r="D231" s="21" t="s">
        <v>3</v>
      </c>
      <c r="E231" s="5" t="s">
        <v>4</v>
      </c>
      <c r="G231" s="5"/>
      <c r="H231" s="23"/>
    </row>
    <row r="232" spans="1:8" x14ac:dyDescent="0.3">
      <c r="A232" s="24"/>
      <c r="B232" s="19">
        <v>44524</v>
      </c>
      <c r="C232" s="20">
        <v>155240</v>
      </c>
      <c r="D232" s="21" t="s">
        <v>5</v>
      </c>
      <c r="E232" s="5" t="s">
        <v>183</v>
      </c>
      <c r="F232" s="5"/>
      <c r="H232" s="23"/>
    </row>
    <row r="233" spans="1:8" ht="15" customHeight="1" x14ac:dyDescent="0.3">
      <c r="A233" s="3"/>
      <c r="B233" s="19" t="s">
        <v>184</v>
      </c>
      <c r="C233" s="19"/>
      <c r="D233" s="19"/>
      <c r="E233" s="19"/>
      <c r="H233" s="23"/>
    </row>
    <row r="234" spans="1:8" x14ac:dyDescent="0.3">
      <c r="C234" s="6"/>
      <c r="D234" s="7"/>
    </row>
    <row r="235" spans="1:8" x14ac:dyDescent="0.3">
      <c r="C235" s="6"/>
      <c r="D235" s="7"/>
    </row>
    <row r="236" spans="1:8" x14ac:dyDescent="0.3">
      <c r="A236" s="22" t="s">
        <v>62</v>
      </c>
      <c r="B236" s="19">
        <v>44524</v>
      </c>
      <c r="C236" s="20">
        <v>169447</v>
      </c>
      <c r="D236" s="21" t="s">
        <v>3</v>
      </c>
      <c r="E236" s="5" t="s">
        <v>4</v>
      </c>
      <c r="G236" s="5"/>
      <c r="H236" s="23"/>
    </row>
    <row r="237" spans="1:8" x14ac:dyDescent="0.3">
      <c r="B237" s="19">
        <v>44524</v>
      </c>
      <c r="C237" s="20">
        <v>169447</v>
      </c>
      <c r="D237" s="21" t="s">
        <v>5</v>
      </c>
      <c r="E237" s="5" t="s">
        <v>85</v>
      </c>
      <c r="F237" s="5"/>
      <c r="H237" s="23"/>
    </row>
    <row r="238" spans="1:8" ht="15" customHeight="1" x14ac:dyDescent="0.3">
      <c r="A238" s="3"/>
      <c r="B238" s="19" t="s">
        <v>163</v>
      </c>
      <c r="C238" s="19"/>
      <c r="D238" s="19"/>
      <c r="E238" s="19"/>
      <c r="H238" s="23"/>
    </row>
    <row r="239" spans="1:8" x14ac:dyDescent="0.3">
      <c r="A239" s="3"/>
      <c r="C239" s="6"/>
      <c r="D239" s="7"/>
    </row>
    <row r="240" spans="1:8" x14ac:dyDescent="0.3">
      <c r="A240" s="22" t="s">
        <v>63</v>
      </c>
      <c r="B240" s="19">
        <v>44529</v>
      </c>
      <c r="C240" s="20">
        <v>2000000</v>
      </c>
      <c r="D240" s="21" t="s">
        <v>3</v>
      </c>
      <c r="E240" s="3" t="s">
        <v>4</v>
      </c>
      <c r="G240" s="5"/>
      <c r="H240" s="23"/>
    </row>
    <row r="241" spans="1:8" x14ac:dyDescent="0.3">
      <c r="B241" s="19">
        <v>44529</v>
      </c>
      <c r="C241" s="20">
        <v>2000000</v>
      </c>
      <c r="D241" s="21" t="s">
        <v>5</v>
      </c>
      <c r="E241" s="5" t="s">
        <v>127</v>
      </c>
      <c r="F241" s="5"/>
      <c r="H241" s="23"/>
    </row>
    <row r="242" spans="1:8" ht="15" customHeight="1" x14ac:dyDescent="0.3">
      <c r="A242" s="3"/>
      <c r="B242" s="19" t="s">
        <v>87</v>
      </c>
      <c r="C242" s="19"/>
      <c r="D242" s="19"/>
      <c r="E242" s="19"/>
      <c r="H242" s="23"/>
    </row>
    <row r="243" spans="1:8" x14ac:dyDescent="0.3">
      <c r="A243" s="3"/>
      <c r="B243" s="28"/>
      <c r="C243" s="28"/>
      <c r="D243" s="28"/>
      <c r="E243" s="28"/>
      <c r="H243" s="23"/>
    </row>
    <row r="244" spans="1:8" x14ac:dyDescent="0.3">
      <c r="A244" s="22" t="s">
        <v>64</v>
      </c>
      <c r="B244" s="19">
        <v>44530</v>
      </c>
      <c r="C244" s="20">
        <v>1231666</v>
      </c>
      <c r="D244" s="21" t="s">
        <v>3</v>
      </c>
      <c r="E244" s="5" t="s">
        <v>4</v>
      </c>
      <c r="G244" s="5"/>
      <c r="H244" s="23"/>
    </row>
    <row r="245" spans="1:8" x14ac:dyDescent="0.3">
      <c r="A245" s="22"/>
      <c r="B245" s="19">
        <v>44530</v>
      </c>
      <c r="C245" s="20">
        <v>1231666</v>
      </c>
      <c r="D245" s="21" t="s">
        <v>5</v>
      </c>
      <c r="E245" s="5" t="s">
        <v>86</v>
      </c>
      <c r="F245" s="5"/>
      <c r="H245" s="23"/>
    </row>
    <row r="246" spans="1:8" ht="15" customHeight="1" x14ac:dyDescent="0.3">
      <c r="A246" s="3"/>
      <c r="B246" s="19" t="s">
        <v>87</v>
      </c>
      <c r="C246" s="19"/>
      <c r="D246" s="19"/>
      <c r="E246" s="19"/>
      <c r="H246" s="23"/>
    </row>
    <row r="247" spans="1:8" x14ac:dyDescent="0.3">
      <c r="B247" s="28"/>
      <c r="C247" s="28"/>
      <c r="D247" s="28"/>
      <c r="E247" s="28"/>
      <c r="H247" s="23"/>
    </row>
    <row r="248" spans="1:8" x14ac:dyDescent="0.3">
      <c r="A248" s="22" t="s">
        <v>65</v>
      </c>
      <c r="B248" s="19">
        <v>44530</v>
      </c>
      <c r="C248" s="20">
        <v>3064530</v>
      </c>
      <c r="D248" s="21" t="s">
        <v>3</v>
      </c>
      <c r="E248" s="3" t="s">
        <v>10</v>
      </c>
      <c r="G248" s="5"/>
      <c r="H248" s="23"/>
    </row>
    <row r="249" spans="1:8" x14ac:dyDescent="0.3">
      <c r="A249" s="24"/>
      <c r="B249" s="19">
        <v>44530</v>
      </c>
      <c r="C249" s="20">
        <v>3064530</v>
      </c>
      <c r="D249" s="21" t="s">
        <v>5</v>
      </c>
      <c r="E249" s="5" t="s">
        <v>4</v>
      </c>
      <c r="G249" s="5"/>
      <c r="H249" s="23"/>
    </row>
    <row r="250" spans="1:8" ht="15" customHeight="1" x14ac:dyDescent="0.3">
      <c r="A250" s="3"/>
      <c r="B250" s="19" t="s">
        <v>116</v>
      </c>
      <c r="C250" s="19"/>
      <c r="D250" s="19"/>
      <c r="E250" s="19"/>
      <c r="H250" s="23"/>
    </row>
    <row r="251" spans="1:8" x14ac:dyDescent="0.3">
      <c r="A251" s="3"/>
      <c r="C251" s="6"/>
      <c r="D251" s="7"/>
    </row>
    <row r="252" spans="1:8" x14ac:dyDescent="0.3">
      <c r="A252" s="22" t="s">
        <v>66</v>
      </c>
      <c r="B252" s="19">
        <v>44532</v>
      </c>
      <c r="C252" s="20">
        <v>108674.37</v>
      </c>
      <c r="D252" s="21" t="s">
        <v>3</v>
      </c>
      <c r="E252" s="3" t="s">
        <v>180</v>
      </c>
      <c r="G252" s="5"/>
      <c r="H252" s="23"/>
    </row>
    <row r="253" spans="1:8" x14ac:dyDescent="0.3">
      <c r="A253" s="24"/>
      <c r="B253" s="19">
        <v>44532</v>
      </c>
      <c r="C253" s="20">
        <v>108674.37</v>
      </c>
      <c r="D253" s="21" t="s">
        <v>5</v>
      </c>
      <c r="E253" s="3" t="s">
        <v>4</v>
      </c>
      <c r="F253" s="5"/>
      <c r="H253" s="23"/>
    </row>
    <row r="254" spans="1:8" ht="15" customHeight="1" x14ac:dyDescent="0.3">
      <c r="A254" s="3"/>
      <c r="B254" s="19" t="s">
        <v>179</v>
      </c>
      <c r="C254" s="19"/>
      <c r="D254" s="19"/>
      <c r="E254" s="19"/>
      <c r="H254" s="23"/>
    </row>
    <row r="255" spans="1:8" x14ac:dyDescent="0.3">
      <c r="B255" s="28"/>
      <c r="C255" s="28"/>
      <c r="D255" s="28"/>
      <c r="E255" s="28"/>
      <c r="H255" s="23"/>
    </row>
    <row r="256" spans="1:8" x14ac:dyDescent="0.3">
      <c r="A256" s="22" t="s">
        <v>67</v>
      </c>
      <c r="B256" s="19">
        <v>44533</v>
      </c>
      <c r="C256" s="20">
        <v>1231666</v>
      </c>
      <c r="D256" s="21" t="s">
        <v>3</v>
      </c>
      <c r="E256" s="5" t="s">
        <v>133</v>
      </c>
      <c r="G256" s="5"/>
      <c r="H256" s="23"/>
    </row>
    <row r="257" spans="1:8" x14ac:dyDescent="0.3">
      <c r="B257" s="19">
        <v>44533</v>
      </c>
      <c r="C257" s="20">
        <v>1231666</v>
      </c>
      <c r="D257" s="21" t="s">
        <v>5</v>
      </c>
      <c r="E257" s="5" t="s">
        <v>4</v>
      </c>
      <c r="F257" s="5"/>
      <c r="H257" s="23"/>
    </row>
    <row r="258" spans="1:8" ht="15" customHeight="1" x14ac:dyDescent="0.3">
      <c r="B258" s="19" t="s">
        <v>179</v>
      </c>
      <c r="C258" s="19"/>
      <c r="D258" s="19"/>
      <c r="E258" s="19"/>
      <c r="H258" s="23"/>
    </row>
    <row r="259" spans="1:8" x14ac:dyDescent="0.3">
      <c r="C259" s="6"/>
      <c r="D259" s="7"/>
    </row>
    <row r="260" spans="1:8" x14ac:dyDescent="0.3">
      <c r="A260" s="22" t="s">
        <v>68</v>
      </c>
      <c r="B260" s="19">
        <v>44540</v>
      </c>
      <c r="C260" s="20">
        <v>375000</v>
      </c>
      <c r="D260" s="21" t="s">
        <v>3</v>
      </c>
      <c r="E260" s="5" t="s">
        <v>72</v>
      </c>
      <c r="G260" s="5"/>
      <c r="H260" s="23"/>
    </row>
    <row r="261" spans="1:8" x14ac:dyDescent="0.3">
      <c r="A261" s="24"/>
      <c r="B261" s="19">
        <v>44540</v>
      </c>
      <c r="C261" s="20">
        <v>375000</v>
      </c>
      <c r="D261" s="21" t="s">
        <v>5</v>
      </c>
      <c r="E261" s="3" t="s">
        <v>4</v>
      </c>
      <c r="F261" s="5"/>
      <c r="H261" s="23"/>
    </row>
    <row r="262" spans="1:8" ht="14.4" customHeight="1" x14ac:dyDescent="0.3">
      <c r="A262" s="3"/>
      <c r="B262" s="19" t="s">
        <v>179</v>
      </c>
      <c r="C262" s="19"/>
      <c r="D262" s="19"/>
      <c r="E262" s="19"/>
      <c r="H262" s="23"/>
    </row>
    <row r="263" spans="1:8" x14ac:dyDescent="0.3">
      <c r="C263" s="6"/>
      <c r="D263" s="7"/>
    </row>
    <row r="264" spans="1:8" x14ac:dyDescent="0.3">
      <c r="A264" s="22" t="s">
        <v>74</v>
      </c>
      <c r="B264" s="19">
        <v>44540</v>
      </c>
      <c r="C264" s="20">
        <v>540570</v>
      </c>
      <c r="D264" s="21" t="s">
        <v>3</v>
      </c>
      <c r="E264" s="5" t="s">
        <v>4</v>
      </c>
      <c r="G264" s="5"/>
      <c r="H264" s="23"/>
    </row>
    <row r="265" spans="1:8" x14ac:dyDescent="0.3">
      <c r="A265" s="24"/>
      <c r="B265" s="19">
        <v>44540</v>
      </c>
      <c r="C265" s="20">
        <v>540570</v>
      </c>
      <c r="D265" s="21" t="s">
        <v>5</v>
      </c>
      <c r="E265" s="5" t="s">
        <v>71</v>
      </c>
      <c r="G265" s="5"/>
      <c r="H265" s="23"/>
    </row>
    <row r="266" spans="1:8" ht="15" customHeight="1" x14ac:dyDescent="0.3">
      <c r="A266" s="3"/>
      <c r="B266" s="19" t="s">
        <v>108</v>
      </c>
      <c r="C266" s="19"/>
      <c r="D266" s="19"/>
      <c r="E266" s="19"/>
      <c r="H266" s="23"/>
    </row>
    <row r="267" spans="1:8" x14ac:dyDescent="0.3">
      <c r="C267" s="6"/>
      <c r="D267" s="7"/>
    </row>
    <row r="268" spans="1:8" x14ac:dyDescent="0.3">
      <c r="A268" s="22" t="s">
        <v>75</v>
      </c>
      <c r="B268" s="19">
        <v>44543</v>
      </c>
      <c r="C268" s="20">
        <v>221185</v>
      </c>
      <c r="D268" s="21" t="s">
        <v>3</v>
      </c>
      <c r="E268" s="5" t="s">
        <v>4</v>
      </c>
      <c r="G268" s="5"/>
      <c r="H268" s="23"/>
    </row>
    <row r="269" spans="1:8" x14ac:dyDescent="0.3">
      <c r="A269" s="24"/>
      <c r="B269" s="19">
        <v>44543</v>
      </c>
      <c r="C269" s="20">
        <v>221185</v>
      </c>
      <c r="D269" s="21" t="s">
        <v>5</v>
      </c>
      <c r="E269" s="5" t="s">
        <v>92</v>
      </c>
      <c r="F269" s="5"/>
      <c r="H269" s="23"/>
    </row>
    <row r="270" spans="1:8" ht="14.4" customHeight="1" x14ac:dyDescent="0.3">
      <c r="A270" s="3"/>
      <c r="B270" s="19" t="s">
        <v>109</v>
      </c>
      <c r="C270" s="19"/>
      <c r="D270" s="19"/>
      <c r="E270" s="19"/>
      <c r="H270" s="23"/>
    </row>
    <row r="271" spans="1:8" x14ac:dyDescent="0.3">
      <c r="C271" s="6"/>
      <c r="D271" s="7"/>
    </row>
    <row r="272" spans="1:8" x14ac:dyDescent="0.3">
      <c r="A272" s="22" t="s">
        <v>76</v>
      </c>
      <c r="B272" s="19">
        <v>44543</v>
      </c>
      <c r="C272" s="20">
        <v>120006</v>
      </c>
      <c r="D272" s="21" t="s">
        <v>3</v>
      </c>
      <c r="E272" s="5" t="s">
        <v>4</v>
      </c>
      <c r="G272" s="5"/>
      <c r="H272" s="23"/>
    </row>
    <row r="273" spans="1:8" x14ac:dyDescent="0.3">
      <c r="B273" s="19">
        <v>44543</v>
      </c>
      <c r="C273" s="20">
        <v>120006</v>
      </c>
      <c r="D273" s="21" t="s">
        <v>5</v>
      </c>
      <c r="E273" s="5" t="s">
        <v>185</v>
      </c>
      <c r="F273" s="5"/>
      <c r="H273" s="23"/>
    </row>
    <row r="274" spans="1:8" ht="14.4" customHeight="1" x14ac:dyDescent="0.3">
      <c r="B274" s="19" t="s">
        <v>186</v>
      </c>
      <c r="C274" s="19"/>
      <c r="D274" s="19"/>
      <c r="E274" s="19"/>
      <c r="H274" s="23"/>
    </row>
    <row r="275" spans="1:8" x14ac:dyDescent="0.3">
      <c r="C275" s="6"/>
      <c r="D275" s="7"/>
    </row>
    <row r="276" spans="1:8" x14ac:dyDescent="0.3">
      <c r="A276" s="22" t="s">
        <v>77</v>
      </c>
      <c r="B276" s="19">
        <v>44543</v>
      </c>
      <c r="C276" s="20">
        <v>1500000</v>
      </c>
      <c r="D276" s="21" t="s">
        <v>3</v>
      </c>
      <c r="E276" s="5" t="s">
        <v>4</v>
      </c>
      <c r="G276" s="5"/>
      <c r="H276" s="23"/>
    </row>
    <row r="277" spans="1:8" x14ac:dyDescent="0.3">
      <c r="B277" s="19">
        <v>44543</v>
      </c>
      <c r="C277" s="20">
        <v>1500000</v>
      </c>
      <c r="D277" s="21" t="s">
        <v>5</v>
      </c>
      <c r="E277" s="5" t="s">
        <v>86</v>
      </c>
      <c r="F277" s="5"/>
      <c r="H277" s="23"/>
    </row>
    <row r="278" spans="1:8" ht="15" customHeight="1" x14ac:dyDescent="0.3">
      <c r="B278" s="19" t="s">
        <v>87</v>
      </c>
      <c r="C278" s="19"/>
      <c r="D278" s="19"/>
      <c r="E278" s="19"/>
      <c r="H278" s="23"/>
    </row>
    <row r="279" spans="1:8" x14ac:dyDescent="0.3">
      <c r="B279" s="28"/>
      <c r="C279" s="28"/>
      <c r="D279" s="28"/>
      <c r="E279" s="28"/>
      <c r="H279" s="23"/>
    </row>
    <row r="280" spans="1:8" x14ac:dyDescent="0.3">
      <c r="A280" s="22" t="s">
        <v>78</v>
      </c>
      <c r="B280" s="19">
        <v>44544</v>
      </c>
      <c r="C280" s="20">
        <v>765887</v>
      </c>
      <c r="D280" s="21" t="s">
        <v>3</v>
      </c>
      <c r="E280" s="3" t="s">
        <v>187</v>
      </c>
      <c r="G280" s="5"/>
      <c r="H280" s="23"/>
    </row>
    <row r="281" spans="1:8" x14ac:dyDescent="0.3">
      <c r="A281" s="22"/>
      <c r="B281" s="19">
        <v>44544</v>
      </c>
      <c r="C281" s="20">
        <v>88626</v>
      </c>
      <c r="D281" s="21" t="s">
        <v>5</v>
      </c>
      <c r="E281" s="3" t="s">
        <v>187</v>
      </c>
      <c r="F281" s="6"/>
      <c r="G281" s="5"/>
      <c r="H281" s="23"/>
    </row>
    <row r="282" spans="1:8" x14ac:dyDescent="0.3">
      <c r="A282" s="24"/>
      <c r="B282" s="19">
        <v>44544</v>
      </c>
      <c r="C282" s="20">
        <v>677261</v>
      </c>
      <c r="D282" s="21" t="s">
        <v>5</v>
      </c>
      <c r="E282" s="3" t="s">
        <v>4</v>
      </c>
      <c r="F282" s="5"/>
      <c r="H282" s="23"/>
    </row>
    <row r="283" spans="1:8" ht="15" customHeight="1" x14ac:dyDescent="0.3">
      <c r="A283" s="3"/>
      <c r="B283" s="19" t="s">
        <v>178</v>
      </c>
      <c r="C283" s="19"/>
      <c r="D283" s="19"/>
      <c r="E283" s="19"/>
      <c r="H283" s="23"/>
    </row>
    <row r="284" spans="1:8" x14ac:dyDescent="0.3">
      <c r="C284" s="6"/>
      <c r="D284" s="7"/>
    </row>
    <row r="285" spans="1:8" x14ac:dyDescent="0.3">
      <c r="A285" s="22" t="s">
        <v>79</v>
      </c>
      <c r="B285" s="19">
        <v>44544</v>
      </c>
      <c r="C285" s="20">
        <v>296799</v>
      </c>
      <c r="D285" s="21" t="s">
        <v>3</v>
      </c>
      <c r="E285" s="3" t="s">
        <v>4</v>
      </c>
      <c r="G285" s="5"/>
      <c r="H285" s="23"/>
    </row>
    <row r="286" spans="1:8" x14ac:dyDescent="0.3">
      <c r="A286" s="22"/>
      <c r="B286" s="19">
        <v>44544</v>
      </c>
      <c r="C286" s="20">
        <v>296799</v>
      </c>
      <c r="D286" s="21" t="s">
        <v>5</v>
      </c>
      <c r="E286" s="5" t="s">
        <v>91</v>
      </c>
      <c r="G286" s="5"/>
      <c r="H286" s="23"/>
    </row>
    <row r="287" spans="1:8" ht="15" customHeight="1" x14ac:dyDescent="0.3">
      <c r="A287" s="3"/>
      <c r="B287" s="19" t="s">
        <v>113</v>
      </c>
      <c r="C287" s="19"/>
      <c r="D287" s="19"/>
      <c r="E287" s="19"/>
      <c r="H287" s="23"/>
    </row>
    <row r="288" spans="1:8" x14ac:dyDescent="0.3">
      <c r="B288" s="28"/>
      <c r="C288" s="29"/>
      <c r="D288" s="28"/>
      <c r="E288" s="28"/>
    </row>
    <row r="289" spans="1:8" x14ac:dyDescent="0.3">
      <c r="A289" s="22" t="s">
        <v>80</v>
      </c>
      <c r="B289" s="19">
        <v>44545</v>
      </c>
      <c r="C289" s="20">
        <v>115920</v>
      </c>
      <c r="D289" s="21" t="s">
        <v>3</v>
      </c>
      <c r="E289" s="5" t="s">
        <v>4</v>
      </c>
      <c r="G289" s="5"/>
      <c r="H289" s="23"/>
    </row>
    <row r="290" spans="1:8" x14ac:dyDescent="0.3">
      <c r="A290" s="24"/>
      <c r="B290" s="19">
        <v>44545</v>
      </c>
      <c r="C290" s="20">
        <v>115920</v>
      </c>
      <c r="D290" s="21" t="s">
        <v>5</v>
      </c>
      <c r="E290" s="5" t="s">
        <v>188</v>
      </c>
      <c r="F290" s="5"/>
      <c r="H290" s="23"/>
    </row>
    <row r="291" spans="1:8" ht="14.4" customHeight="1" x14ac:dyDescent="0.3">
      <c r="A291" s="3"/>
      <c r="B291" s="19" t="s">
        <v>189</v>
      </c>
      <c r="C291" s="19"/>
      <c r="D291" s="19"/>
      <c r="E291" s="19"/>
      <c r="H291" s="23"/>
    </row>
    <row r="292" spans="1:8" x14ac:dyDescent="0.3">
      <c r="C292" s="6"/>
      <c r="D292" s="7"/>
    </row>
    <row r="293" spans="1:8" x14ac:dyDescent="0.3">
      <c r="C293" s="6"/>
      <c r="D293" s="7"/>
    </row>
    <row r="294" spans="1:8" x14ac:dyDescent="0.3">
      <c r="C294" s="6"/>
      <c r="D294" s="7"/>
    </row>
    <row r="295" spans="1:8" x14ac:dyDescent="0.3">
      <c r="A295" s="22" t="s">
        <v>81</v>
      </c>
      <c r="B295" s="19">
        <v>44547</v>
      </c>
      <c r="C295" s="20">
        <v>500000</v>
      </c>
      <c r="D295" s="21" t="s">
        <v>3</v>
      </c>
      <c r="E295" s="5" t="s">
        <v>123</v>
      </c>
      <c r="G295" s="5"/>
      <c r="H295" s="23"/>
    </row>
    <row r="296" spans="1:8" x14ac:dyDescent="0.3">
      <c r="A296" s="24"/>
      <c r="B296" s="19">
        <v>44547</v>
      </c>
      <c r="C296" s="20">
        <v>500000</v>
      </c>
      <c r="D296" s="21" t="s">
        <v>5</v>
      </c>
      <c r="E296" s="5" t="s">
        <v>4</v>
      </c>
      <c r="G296" s="5"/>
      <c r="H296" s="23"/>
    </row>
    <row r="297" spans="1:8" ht="15" customHeight="1" x14ac:dyDescent="0.3">
      <c r="A297" s="3"/>
      <c r="B297" s="19" t="s">
        <v>179</v>
      </c>
      <c r="C297" s="19"/>
      <c r="D297" s="19"/>
      <c r="E297" s="19"/>
      <c r="H297" s="23"/>
    </row>
    <row r="298" spans="1:8" x14ac:dyDescent="0.3">
      <c r="C298" s="6"/>
      <c r="D298" s="7"/>
    </row>
    <row r="299" spans="1:8" x14ac:dyDescent="0.3">
      <c r="A299" s="22" t="s">
        <v>82</v>
      </c>
      <c r="B299" s="19">
        <v>44550</v>
      </c>
      <c r="C299" s="20">
        <v>156373</v>
      </c>
      <c r="D299" s="21" t="s">
        <v>3</v>
      </c>
      <c r="E299" s="5" t="s">
        <v>83</v>
      </c>
      <c r="G299" s="5"/>
      <c r="H299" s="23"/>
    </row>
    <row r="300" spans="1:8" x14ac:dyDescent="0.3">
      <c r="A300" s="24"/>
      <c r="B300" s="19">
        <v>44550</v>
      </c>
      <c r="C300" s="20">
        <v>156373</v>
      </c>
      <c r="D300" s="21" t="s">
        <v>5</v>
      </c>
      <c r="E300" s="3" t="s">
        <v>4</v>
      </c>
      <c r="F300" s="5"/>
      <c r="H300" s="23"/>
    </row>
    <row r="301" spans="1:8" ht="15" customHeight="1" x14ac:dyDescent="0.3">
      <c r="A301" s="3"/>
      <c r="B301" s="19" t="s">
        <v>179</v>
      </c>
      <c r="C301" s="19"/>
      <c r="D301" s="19"/>
      <c r="E301" s="19"/>
      <c r="H301" s="23"/>
    </row>
    <row r="302" spans="1:8" x14ac:dyDescent="0.3">
      <c r="C302" s="6"/>
      <c r="D302" s="7"/>
      <c r="H302" s="23"/>
    </row>
    <row r="303" spans="1:8" x14ac:dyDescent="0.3">
      <c r="A303" s="22" t="s">
        <v>94</v>
      </c>
      <c r="B303" s="19">
        <v>44551</v>
      </c>
      <c r="C303" s="20">
        <v>450000</v>
      </c>
      <c r="D303" s="21" t="s">
        <v>3</v>
      </c>
      <c r="E303" s="5" t="s">
        <v>190</v>
      </c>
      <c r="G303" s="5"/>
      <c r="H303" s="23"/>
    </row>
    <row r="304" spans="1:8" x14ac:dyDescent="0.3">
      <c r="B304" s="19">
        <v>44551</v>
      </c>
      <c r="C304" s="20">
        <v>450000</v>
      </c>
      <c r="D304" s="21" t="s">
        <v>5</v>
      </c>
      <c r="E304" s="5" t="s">
        <v>4</v>
      </c>
      <c r="F304" s="5"/>
      <c r="H304" s="23"/>
    </row>
    <row r="305" spans="1:8" ht="15" customHeight="1" x14ac:dyDescent="0.3">
      <c r="B305" s="19" t="s">
        <v>179</v>
      </c>
      <c r="C305" s="19"/>
      <c r="D305" s="19"/>
      <c r="E305" s="19"/>
      <c r="H305" s="23"/>
    </row>
    <row r="306" spans="1:8" x14ac:dyDescent="0.3">
      <c r="C306" s="6"/>
      <c r="D306" s="7"/>
    </row>
    <row r="307" spans="1:8" x14ac:dyDescent="0.3">
      <c r="A307" s="22" t="s">
        <v>95</v>
      </c>
      <c r="B307" s="19">
        <v>44552</v>
      </c>
      <c r="C307" s="20">
        <v>154368</v>
      </c>
      <c r="D307" s="21" t="s">
        <v>3</v>
      </c>
      <c r="E307" s="3" t="s">
        <v>4</v>
      </c>
      <c r="G307" s="5"/>
      <c r="H307" s="23"/>
    </row>
    <row r="308" spans="1:8" x14ac:dyDescent="0.3">
      <c r="A308" s="24"/>
      <c r="B308" s="19">
        <v>44552</v>
      </c>
      <c r="C308" s="20">
        <v>154368</v>
      </c>
      <c r="D308" s="21" t="s">
        <v>5</v>
      </c>
      <c r="E308" s="5" t="s">
        <v>93</v>
      </c>
      <c r="F308" s="5"/>
      <c r="H308" s="23"/>
    </row>
    <row r="309" spans="1:8" ht="15" customHeight="1" x14ac:dyDescent="0.3">
      <c r="A309" s="3"/>
      <c r="B309" s="19" t="s">
        <v>112</v>
      </c>
      <c r="C309" s="19"/>
      <c r="D309" s="19"/>
      <c r="E309" s="19"/>
      <c r="H309" s="23"/>
    </row>
    <row r="310" spans="1:8" x14ac:dyDescent="0.3">
      <c r="C310" s="6"/>
      <c r="D310" s="7"/>
    </row>
    <row r="311" spans="1:8" x14ac:dyDescent="0.3">
      <c r="A311" s="22" t="s">
        <v>96</v>
      </c>
      <c r="B311" s="19">
        <v>44557</v>
      </c>
      <c r="C311" s="20">
        <v>6000000</v>
      </c>
      <c r="D311" s="21" t="s">
        <v>3</v>
      </c>
      <c r="E311" s="5" t="s">
        <v>4</v>
      </c>
      <c r="G311" s="5"/>
      <c r="H311" s="23"/>
    </row>
    <row r="312" spans="1:8" x14ac:dyDescent="0.3">
      <c r="A312" s="24"/>
      <c r="B312" s="19">
        <v>44557</v>
      </c>
      <c r="C312" s="20">
        <v>6000000</v>
      </c>
      <c r="D312" s="21" t="s">
        <v>5</v>
      </c>
      <c r="E312" s="5" t="s">
        <v>174</v>
      </c>
      <c r="F312" s="5"/>
      <c r="H312" s="23"/>
    </row>
    <row r="313" spans="1:8" ht="15" customHeight="1" x14ac:dyDescent="0.3">
      <c r="A313" s="3"/>
      <c r="B313" s="19" t="s">
        <v>87</v>
      </c>
      <c r="C313" s="19"/>
      <c r="D313" s="19"/>
      <c r="E313" s="19"/>
      <c r="H313" s="23"/>
    </row>
    <row r="314" spans="1:8" x14ac:dyDescent="0.3">
      <c r="C314" s="6"/>
      <c r="D314" s="7"/>
    </row>
    <row r="315" spans="1:8" x14ac:dyDescent="0.3">
      <c r="A315" s="22" t="s">
        <v>98</v>
      </c>
      <c r="B315" s="19">
        <v>44557</v>
      </c>
      <c r="C315" s="20">
        <v>421264.14</v>
      </c>
      <c r="D315" s="21" t="s">
        <v>3</v>
      </c>
      <c r="E315" s="3" t="s">
        <v>170</v>
      </c>
      <c r="G315" s="5"/>
      <c r="H315" s="23"/>
    </row>
    <row r="316" spans="1:8" x14ac:dyDescent="0.3">
      <c r="B316" s="19">
        <v>44557</v>
      </c>
      <c r="C316" s="20">
        <v>421264.14</v>
      </c>
      <c r="D316" s="21" t="s">
        <v>5</v>
      </c>
      <c r="E316" s="3" t="s">
        <v>4</v>
      </c>
      <c r="F316" s="5"/>
      <c r="H316" s="23"/>
    </row>
    <row r="317" spans="1:8" ht="15" customHeight="1" x14ac:dyDescent="0.3">
      <c r="B317" s="19" t="s">
        <v>179</v>
      </c>
      <c r="C317" s="19"/>
      <c r="D317" s="19"/>
      <c r="E317" s="19"/>
      <c r="H317" s="23"/>
    </row>
    <row r="318" spans="1:8" x14ac:dyDescent="0.3">
      <c r="C318" s="6"/>
      <c r="D318" s="7"/>
    </row>
    <row r="319" spans="1:8" x14ac:dyDescent="0.3">
      <c r="A319" s="22" t="s">
        <v>99</v>
      </c>
      <c r="B319" s="19">
        <v>44559</v>
      </c>
      <c r="C319" s="20">
        <v>325856</v>
      </c>
      <c r="D319" s="21" t="s">
        <v>3</v>
      </c>
      <c r="E319" s="3" t="s">
        <v>88</v>
      </c>
      <c r="G319" s="5"/>
      <c r="H319" s="23"/>
    </row>
    <row r="320" spans="1:8" x14ac:dyDescent="0.3">
      <c r="B320" s="19">
        <v>44559</v>
      </c>
      <c r="C320" s="20">
        <v>325856</v>
      </c>
      <c r="D320" s="21" t="s">
        <v>5</v>
      </c>
      <c r="E320" s="3" t="s">
        <v>4</v>
      </c>
      <c r="G320" s="5"/>
      <c r="H320" s="23"/>
    </row>
    <row r="321" spans="1:8" ht="15" customHeight="1" x14ac:dyDescent="0.3">
      <c r="B321" s="19" t="s">
        <v>179</v>
      </c>
      <c r="C321" s="19"/>
      <c r="D321" s="19"/>
      <c r="E321" s="19"/>
      <c r="H321" s="23"/>
    </row>
    <row r="322" spans="1:8" x14ac:dyDescent="0.3">
      <c r="B322" s="28"/>
      <c r="C322" s="29"/>
      <c r="D322" s="28"/>
      <c r="E322" s="28"/>
    </row>
    <row r="323" spans="1:8" x14ac:dyDescent="0.3">
      <c r="A323" s="22" t="s">
        <v>100</v>
      </c>
      <c r="B323" s="19">
        <v>44560</v>
      </c>
      <c r="C323" s="20">
        <f>748548.26+446971.93</f>
        <v>1195520.19</v>
      </c>
      <c r="D323" s="21" t="s">
        <v>3</v>
      </c>
      <c r="E323" s="5" t="s">
        <v>73</v>
      </c>
      <c r="G323" s="5"/>
      <c r="H323" s="23"/>
    </row>
    <row r="324" spans="1:8" x14ac:dyDescent="0.3">
      <c r="A324" s="22"/>
      <c r="B324" s="19">
        <v>44560</v>
      </c>
      <c r="C324" s="20">
        <v>3064372.26</v>
      </c>
      <c r="D324" s="21" t="s">
        <v>3</v>
      </c>
      <c r="E324" s="3" t="s">
        <v>4</v>
      </c>
      <c r="F324" s="6"/>
      <c r="G324" s="5"/>
      <c r="H324" s="23"/>
    </row>
    <row r="325" spans="1:8" x14ac:dyDescent="0.3">
      <c r="A325" s="24"/>
      <c r="B325" s="19">
        <v>44560</v>
      </c>
      <c r="C325" s="20">
        <v>4259892.45</v>
      </c>
      <c r="D325" s="21" t="s">
        <v>5</v>
      </c>
      <c r="E325" s="5" t="s">
        <v>73</v>
      </c>
      <c r="F325" s="5"/>
      <c r="H325" s="23"/>
    </row>
    <row r="326" spans="1:8" ht="15" customHeight="1" x14ac:dyDescent="0.3">
      <c r="A326" s="3"/>
      <c r="B326" s="19" t="s">
        <v>166</v>
      </c>
      <c r="C326" s="19"/>
      <c r="D326" s="19"/>
      <c r="E326" s="19"/>
      <c r="H326" s="23"/>
    </row>
    <row r="327" spans="1:8" x14ac:dyDescent="0.3">
      <c r="C327" s="6"/>
      <c r="D327" s="7"/>
    </row>
    <row r="328" spans="1:8" x14ac:dyDescent="0.3">
      <c r="A328" s="22" t="s">
        <v>101</v>
      </c>
      <c r="B328" s="19">
        <v>44560</v>
      </c>
      <c r="C328" s="20">
        <f>167778.34+193865.2</f>
        <v>361643.54000000004</v>
      </c>
      <c r="D328" s="21" t="s">
        <v>3</v>
      </c>
      <c r="E328" s="5" t="s">
        <v>70</v>
      </c>
      <c r="G328" s="5"/>
      <c r="H328" s="23"/>
    </row>
    <row r="329" spans="1:8" x14ac:dyDescent="0.3">
      <c r="A329" s="22"/>
      <c r="B329" s="19">
        <v>44560</v>
      </c>
      <c r="C329" s="20">
        <v>794211.94</v>
      </c>
      <c r="D329" s="21" t="s">
        <v>3</v>
      </c>
      <c r="E329" s="5" t="s">
        <v>4</v>
      </c>
      <c r="F329" s="6"/>
      <c r="G329" s="5"/>
      <c r="H329" s="23"/>
    </row>
    <row r="330" spans="1:8" x14ac:dyDescent="0.3">
      <c r="A330" s="24"/>
      <c r="B330" s="19">
        <v>44560</v>
      </c>
      <c r="C330" s="20">
        <v>1155855.47</v>
      </c>
      <c r="D330" s="21" t="s">
        <v>5</v>
      </c>
      <c r="E330" s="5" t="s">
        <v>70</v>
      </c>
      <c r="F330" s="5"/>
      <c r="H330" s="23"/>
    </row>
    <row r="331" spans="1:8" ht="15" customHeight="1" x14ac:dyDescent="0.3">
      <c r="A331" s="3"/>
      <c r="B331" s="19" t="s">
        <v>167</v>
      </c>
      <c r="C331" s="19"/>
      <c r="D331" s="19"/>
      <c r="E331" s="19"/>
      <c r="H331" s="23"/>
    </row>
    <row r="332" spans="1:8" x14ac:dyDescent="0.3">
      <c r="C332" s="6"/>
      <c r="D332" s="7"/>
    </row>
    <row r="333" spans="1:8" x14ac:dyDescent="0.3">
      <c r="A333" s="22" t="s">
        <v>102</v>
      </c>
      <c r="B333" s="19">
        <v>44561</v>
      </c>
      <c r="C333" s="20">
        <v>3496000</v>
      </c>
      <c r="D333" s="21" t="s">
        <v>3</v>
      </c>
      <c r="E333" s="3" t="s">
        <v>249</v>
      </c>
      <c r="G333" s="5"/>
      <c r="H333" s="23"/>
    </row>
    <row r="334" spans="1:8" x14ac:dyDescent="0.3">
      <c r="A334" s="24"/>
      <c r="B334" s="19">
        <v>44561</v>
      </c>
      <c r="C334" s="20">
        <v>3496000</v>
      </c>
      <c r="D334" s="21" t="s">
        <v>5</v>
      </c>
      <c r="E334" s="5" t="s">
        <v>4</v>
      </c>
      <c r="F334" s="5"/>
      <c r="H334" s="23"/>
    </row>
    <row r="335" spans="1:8" ht="15" customHeight="1" x14ac:dyDescent="0.3">
      <c r="A335" s="3"/>
      <c r="B335" s="19" t="s">
        <v>179</v>
      </c>
      <c r="C335" s="19"/>
      <c r="D335" s="19"/>
      <c r="E335" s="19"/>
      <c r="H335" s="23"/>
    </row>
    <row r="336" spans="1:8" ht="15" customHeight="1" x14ac:dyDescent="0.3">
      <c r="B336" s="28"/>
      <c r="C336" s="28"/>
      <c r="D336" s="28"/>
      <c r="E336" s="28"/>
      <c r="H336" s="23"/>
    </row>
    <row r="337" spans="1:8" x14ac:dyDescent="0.3">
      <c r="A337" s="22" t="s">
        <v>103</v>
      </c>
      <c r="B337" s="19">
        <v>44561</v>
      </c>
      <c r="C337" s="20">
        <v>3375500</v>
      </c>
      <c r="D337" s="21" t="s">
        <v>3</v>
      </c>
      <c r="E337" s="3" t="s">
        <v>10</v>
      </c>
      <c r="G337" s="5"/>
      <c r="H337" s="23"/>
    </row>
    <row r="338" spans="1:8" x14ac:dyDescent="0.3">
      <c r="A338" s="24"/>
      <c r="B338" s="19">
        <v>44561</v>
      </c>
      <c r="C338" s="20">
        <v>3375500</v>
      </c>
      <c r="D338" s="21" t="s">
        <v>5</v>
      </c>
      <c r="E338" s="5" t="s">
        <v>4</v>
      </c>
      <c r="F338" s="5"/>
      <c r="H338" s="23"/>
    </row>
    <row r="339" spans="1:8" ht="15" customHeight="1" x14ac:dyDescent="0.3">
      <c r="A339" s="24"/>
      <c r="B339" s="19" t="s">
        <v>116</v>
      </c>
      <c r="C339" s="19"/>
      <c r="D339" s="19"/>
      <c r="E339" s="19"/>
      <c r="H339" s="23"/>
    </row>
    <row r="340" spans="1:8" x14ac:dyDescent="0.3">
      <c r="A340" s="3"/>
      <c r="C340" s="6"/>
      <c r="D340" s="7"/>
    </row>
    <row r="341" spans="1:8" x14ac:dyDescent="0.3">
      <c r="A341" s="22" t="s">
        <v>104</v>
      </c>
      <c r="B341" s="19">
        <v>44561</v>
      </c>
      <c r="C341" s="20">
        <v>213053.82</v>
      </c>
      <c r="D341" s="21" t="s">
        <v>3</v>
      </c>
      <c r="E341" s="3" t="s">
        <v>4</v>
      </c>
      <c r="G341" s="5"/>
      <c r="H341" s="23"/>
    </row>
    <row r="342" spans="1:8" x14ac:dyDescent="0.3">
      <c r="B342" s="19">
        <v>44561</v>
      </c>
      <c r="C342" s="20">
        <v>213053.82</v>
      </c>
      <c r="D342" s="21" t="s">
        <v>5</v>
      </c>
      <c r="E342" s="3" t="s">
        <v>191</v>
      </c>
      <c r="F342" s="5"/>
      <c r="H342" s="23"/>
    </row>
    <row r="343" spans="1:8" ht="15" customHeight="1" x14ac:dyDescent="0.3">
      <c r="B343" s="19" t="s">
        <v>117</v>
      </c>
      <c r="C343" s="19"/>
      <c r="D343" s="19"/>
      <c r="E343" s="19"/>
      <c r="H343" s="23"/>
    </row>
    <row r="344" spans="1:8" x14ac:dyDescent="0.3">
      <c r="C344" s="6"/>
      <c r="D344" s="7"/>
    </row>
    <row r="345" spans="1:8" x14ac:dyDescent="0.3">
      <c r="A345" s="22" t="s">
        <v>105</v>
      </c>
      <c r="B345" s="19">
        <v>44575</v>
      </c>
      <c r="C345" s="20">
        <f>550589.71+163817.37</f>
        <v>714407.08</v>
      </c>
      <c r="D345" s="21" t="s">
        <v>3</v>
      </c>
      <c r="E345" s="3" t="s">
        <v>124</v>
      </c>
      <c r="G345" s="5"/>
      <c r="H345" s="23"/>
    </row>
    <row r="346" spans="1:8" x14ac:dyDescent="0.3">
      <c r="A346" s="22"/>
      <c r="B346" s="19">
        <v>44575</v>
      </c>
      <c r="C346" s="20">
        <f>163789.67+48530.27</f>
        <v>212319.94</v>
      </c>
      <c r="D346" s="21" t="s">
        <v>5</v>
      </c>
      <c r="E346" s="3" t="s">
        <v>124</v>
      </c>
      <c r="F346" s="5"/>
      <c r="H346" s="23"/>
    </row>
    <row r="347" spans="1:8" x14ac:dyDescent="0.3">
      <c r="A347" s="22"/>
      <c r="B347" s="19">
        <v>44575</v>
      </c>
      <c r="C347" s="20">
        <f>386800.04+115287.1</f>
        <v>502087.14</v>
      </c>
      <c r="D347" s="21" t="s">
        <v>5</v>
      </c>
      <c r="E347" s="3" t="s">
        <v>4</v>
      </c>
      <c r="F347" s="5"/>
      <c r="G347" s="6"/>
      <c r="H347" s="23"/>
    </row>
    <row r="348" spans="1:8" ht="14.4" customHeight="1" x14ac:dyDescent="0.3">
      <c r="A348" s="22"/>
      <c r="B348" s="19" t="s">
        <v>178</v>
      </c>
      <c r="C348" s="19"/>
      <c r="D348" s="19"/>
      <c r="E348" s="19"/>
      <c r="H348" s="23"/>
    </row>
    <row r="349" spans="1:8" x14ac:dyDescent="0.3">
      <c r="A349" s="22"/>
      <c r="C349" s="6"/>
      <c r="D349" s="7"/>
    </row>
    <row r="350" spans="1:8" x14ac:dyDescent="0.3">
      <c r="A350" s="22" t="s">
        <v>106</v>
      </c>
      <c r="B350" s="19">
        <v>44581</v>
      </c>
      <c r="C350" s="20">
        <v>3197672</v>
      </c>
      <c r="D350" s="21" t="s">
        <v>3</v>
      </c>
      <c r="E350" s="3" t="s">
        <v>4</v>
      </c>
      <c r="G350" s="5"/>
      <c r="H350" s="23"/>
    </row>
    <row r="351" spans="1:8" x14ac:dyDescent="0.3">
      <c r="A351" s="22"/>
      <c r="B351" s="19">
        <v>44581</v>
      </c>
      <c r="C351" s="20">
        <v>3197672</v>
      </c>
      <c r="D351" s="21" t="s">
        <v>5</v>
      </c>
      <c r="E351" s="5" t="s">
        <v>119</v>
      </c>
      <c r="G351" s="5"/>
      <c r="H351" s="23"/>
    </row>
    <row r="352" spans="1:8" ht="15" customHeight="1" x14ac:dyDescent="0.3">
      <c r="A352" s="22"/>
      <c r="B352" s="19" t="s">
        <v>87</v>
      </c>
      <c r="C352" s="19"/>
      <c r="D352" s="19"/>
      <c r="E352" s="19"/>
      <c r="H352" s="23"/>
    </row>
    <row r="353" spans="1:8" ht="15" customHeight="1" x14ac:dyDescent="0.3">
      <c r="A353" s="22"/>
      <c r="B353" s="28"/>
      <c r="C353" s="28"/>
      <c r="D353" s="28"/>
      <c r="E353" s="28"/>
      <c r="H353" s="23"/>
    </row>
    <row r="354" spans="1:8" ht="15" customHeight="1" x14ac:dyDescent="0.3">
      <c r="A354" s="22" t="s">
        <v>107</v>
      </c>
      <c r="B354" s="19">
        <v>44588</v>
      </c>
      <c r="C354" s="20">
        <v>210000</v>
      </c>
      <c r="D354" s="21" t="s">
        <v>3</v>
      </c>
      <c r="E354" s="3" t="s">
        <v>4</v>
      </c>
      <c r="H354" s="23"/>
    </row>
    <row r="355" spans="1:8" ht="15" customHeight="1" x14ac:dyDescent="0.3">
      <c r="A355" s="3"/>
      <c r="B355" s="19">
        <v>44588</v>
      </c>
      <c r="C355" s="20">
        <v>210000</v>
      </c>
      <c r="D355" s="21" t="s">
        <v>5</v>
      </c>
      <c r="E355" s="5" t="s">
        <v>115</v>
      </c>
      <c r="H355" s="23"/>
    </row>
    <row r="356" spans="1:8" ht="15" customHeight="1" x14ac:dyDescent="0.3">
      <c r="A356" s="3"/>
      <c r="B356" s="19" t="s">
        <v>128</v>
      </c>
      <c r="C356" s="19"/>
      <c r="D356" s="19"/>
      <c r="E356" s="19"/>
      <c r="H356" s="23"/>
    </row>
    <row r="357" spans="1:8" ht="15" customHeight="1" x14ac:dyDescent="0.3">
      <c r="B357" s="28"/>
      <c r="C357" s="28"/>
      <c r="D357" s="28"/>
      <c r="E357" s="28"/>
      <c r="H357" s="23"/>
    </row>
    <row r="358" spans="1:8" x14ac:dyDescent="0.3">
      <c r="A358" s="22" t="s">
        <v>129</v>
      </c>
      <c r="B358" s="19">
        <v>44589</v>
      </c>
      <c r="C358" s="20">
        <v>279613.69</v>
      </c>
      <c r="D358" s="21" t="s">
        <v>3</v>
      </c>
      <c r="E358" s="3" t="s">
        <v>170</v>
      </c>
      <c r="G358" s="5"/>
      <c r="H358" s="23"/>
    </row>
    <row r="359" spans="1:8" x14ac:dyDescent="0.3">
      <c r="A359" s="3"/>
      <c r="B359" s="19">
        <v>44589</v>
      </c>
      <c r="C359" s="20">
        <v>279613.69</v>
      </c>
      <c r="D359" s="21" t="s">
        <v>5</v>
      </c>
      <c r="E359" s="3" t="s">
        <v>4</v>
      </c>
      <c r="F359" s="5"/>
      <c r="H359" s="23"/>
    </row>
    <row r="360" spans="1:8" ht="15" customHeight="1" x14ac:dyDescent="0.3">
      <c r="A360" s="3"/>
      <c r="B360" s="19" t="s">
        <v>179</v>
      </c>
      <c r="C360" s="19"/>
      <c r="D360" s="19"/>
      <c r="E360" s="19"/>
      <c r="H360" s="23"/>
    </row>
    <row r="361" spans="1:8" x14ac:dyDescent="0.3">
      <c r="C361" s="6"/>
      <c r="D361" s="7"/>
    </row>
    <row r="362" spans="1:8" x14ac:dyDescent="0.3">
      <c r="A362" s="22" t="s">
        <v>130</v>
      </c>
      <c r="B362" s="19">
        <v>44589</v>
      </c>
      <c r="C362" s="20">
        <v>4000000</v>
      </c>
      <c r="D362" s="21" t="s">
        <v>3</v>
      </c>
      <c r="E362" s="3" t="s">
        <v>192</v>
      </c>
      <c r="G362" s="5"/>
      <c r="H362" s="23"/>
    </row>
    <row r="363" spans="1:8" x14ac:dyDescent="0.3">
      <c r="A363" s="24"/>
      <c r="B363" s="19">
        <v>44589</v>
      </c>
      <c r="C363" s="20">
        <v>4000000</v>
      </c>
      <c r="D363" s="21" t="s">
        <v>5</v>
      </c>
      <c r="E363" s="5" t="s">
        <v>4</v>
      </c>
      <c r="F363" s="5"/>
      <c r="H363" s="23"/>
    </row>
    <row r="364" spans="1:8" ht="15" customHeight="1" x14ac:dyDescent="0.3">
      <c r="A364" s="3"/>
      <c r="B364" s="19" t="s">
        <v>87</v>
      </c>
      <c r="C364" s="19"/>
      <c r="D364" s="19"/>
      <c r="E364" s="19"/>
      <c r="H364" s="23"/>
    </row>
    <row r="365" spans="1:8" x14ac:dyDescent="0.3">
      <c r="A365" s="3"/>
      <c r="C365" s="6"/>
      <c r="D365" s="7"/>
    </row>
    <row r="366" spans="1:8" x14ac:dyDescent="0.3">
      <c r="A366" s="22" t="s">
        <v>131</v>
      </c>
      <c r="B366" s="19">
        <v>44592</v>
      </c>
      <c r="C366" s="20">
        <v>1644710</v>
      </c>
      <c r="D366" s="21" t="s">
        <v>3</v>
      </c>
      <c r="E366" s="3" t="s">
        <v>10</v>
      </c>
    </row>
    <row r="367" spans="1:8" x14ac:dyDescent="0.3">
      <c r="A367" s="22"/>
      <c r="B367" s="19">
        <v>44592</v>
      </c>
      <c r="C367" s="20">
        <v>1644710</v>
      </c>
      <c r="D367" s="21" t="s">
        <v>5</v>
      </c>
      <c r="E367" s="3" t="s">
        <v>4</v>
      </c>
    </row>
    <row r="368" spans="1:8" ht="15" customHeight="1" x14ac:dyDescent="0.3">
      <c r="B368" s="19" t="s">
        <v>116</v>
      </c>
      <c r="C368" s="19"/>
      <c r="D368" s="19"/>
      <c r="E368" s="19"/>
    </row>
    <row r="369" spans="1:8" x14ac:dyDescent="0.3">
      <c r="C369" s="6"/>
      <c r="D369" s="7"/>
    </row>
    <row r="370" spans="1:8" x14ac:dyDescent="0.3">
      <c r="A370" s="22" t="s">
        <v>132</v>
      </c>
      <c r="B370" s="19">
        <v>44595</v>
      </c>
      <c r="C370" s="20">
        <v>155170.23000000001</v>
      </c>
      <c r="D370" s="21" t="s">
        <v>3</v>
      </c>
      <c r="E370" s="3" t="s">
        <v>170</v>
      </c>
    </row>
    <row r="371" spans="1:8" x14ac:dyDescent="0.3">
      <c r="A371" s="24"/>
      <c r="B371" s="19">
        <v>44595</v>
      </c>
      <c r="C371" s="20">
        <v>48579.47</v>
      </c>
      <c r="D371" s="21" t="s">
        <v>3</v>
      </c>
      <c r="E371" s="3" t="s">
        <v>4</v>
      </c>
      <c r="F371" s="6"/>
    </row>
    <row r="372" spans="1:8" x14ac:dyDescent="0.3">
      <c r="A372" s="3"/>
      <c r="B372" s="19">
        <v>44595</v>
      </c>
      <c r="C372" s="20">
        <v>203749.7</v>
      </c>
      <c r="D372" s="21" t="s">
        <v>5</v>
      </c>
      <c r="E372" s="3" t="s">
        <v>170</v>
      </c>
    </row>
    <row r="373" spans="1:8" ht="14.4" customHeight="1" x14ac:dyDescent="0.3">
      <c r="B373" s="19" t="s">
        <v>182</v>
      </c>
      <c r="C373" s="19"/>
      <c r="D373" s="19"/>
      <c r="E373" s="19"/>
    </row>
    <row r="374" spans="1:8" x14ac:dyDescent="0.3">
      <c r="C374" s="6"/>
      <c r="D374" s="7"/>
    </row>
    <row r="375" spans="1:8" x14ac:dyDescent="0.3">
      <c r="A375" s="22" t="s">
        <v>134</v>
      </c>
      <c r="B375" s="19">
        <v>44606</v>
      </c>
      <c r="C375" s="20">
        <v>500000</v>
      </c>
      <c r="D375" s="21" t="s">
        <v>3</v>
      </c>
      <c r="E375" s="3" t="s">
        <v>123</v>
      </c>
    </row>
    <row r="376" spans="1:8" x14ac:dyDescent="0.3">
      <c r="B376" s="19">
        <v>44606</v>
      </c>
      <c r="C376" s="20">
        <v>500000</v>
      </c>
      <c r="D376" s="21" t="s">
        <v>5</v>
      </c>
      <c r="E376" s="3" t="s">
        <v>4</v>
      </c>
    </row>
    <row r="377" spans="1:8" ht="15" customHeight="1" x14ac:dyDescent="0.3">
      <c r="B377" s="19" t="s">
        <v>179</v>
      </c>
      <c r="C377" s="19"/>
      <c r="D377" s="19"/>
      <c r="E377" s="19"/>
    </row>
    <row r="378" spans="1:8" x14ac:dyDescent="0.3">
      <c r="B378" s="28"/>
      <c r="C378" s="28"/>
      <c r="D378" s="28"/>
      <c r="E378" s="28"/>
    </row>
    <row r="379" spans="1:8" ht="15" customHeight="1" x14ac:dyDescent="0.3">
      <c r="A379" s="22" t="s">
        <v>135</v>
      </c>
      <c r="B379" s="19">
        <v>44608</v>
      </c>
      <c r="C379" s="20">
        <f>51133.13+269781.12</f>
        <v>320914.25</v>
      </c>
      <c r="D379" s="21" t="s">
        <v>3</v>
      </c>
      <c r="E379" s="3" t="s">
        <v>170</v>
      </c>
      <c r="H379" s="23"/>
    </row>
    <row r="380" spans="1:8" ht="15" customHeight="1" x14ac:dyDescent="0.3">
      <c r="A380" s="22"/>
      <c r="B380" s="19">
        <v>44608</v>
      </c>
      <c r="C380" s="20">
        <v>269781.12</v>
      </c>
      <c r="D380" s="21" t="s">
        <v>5</v>
      </c>
      <c r="E380" s="3" t="s">
        <v>4</v>
      </c>
      <c r="H380" s="23"/>
    </row>
    <row r="381" spans="1:8" ht="15" customHeight="1" x14ac:dyDescent="0.3">
      <c r="A381" s="24"/>
      <c r="B381" s="19">
        <v>44608</v>
      </c>
      <c r="C381" s="20">
        <v>51133.13</v>
      </c>
      <c r="D381" s="21" t="s">
        <v>5</v>
      </c>
      <c r="E381" s="3" t="s">
        <v>170</v>
      </c>
      <c r="G381" s="6"/>
      <c r="H381" s="23"/>
    </row>
    <row r="382" spans="1:8" ht="15" customHeight="1" x14ac:dyDescent="0.3">
      <c r="A382" s="3"/>
      <c r="B382" s="19" t="s">
        <v>179</v>
      </c>
      <c r="C382" s="19"/>
      <c r="D382" s="19"/>
      <c r="E382" s="19"/>
      <c r="H382" s="23"/>
    </row>
    <row r="383" spans="1:8" ht="15" customHeight="1" x14ac:dyDescent="0.3">
      <c r="B383" s="28"/>
      <c r="C383" s="28"/>
      <c r="D383" s="28"/>
      <c r="E383" s="28"/>
      <c r="H383" s="23"/>
    </row>
    <row r="384" spans="1:8" x14ac:dyDescent="0.3">
      <c r="A384" s="22" t="s">
        <v>136</v>
      </c>
      <c r="B384" s="19">
        <v>44621</v>
      </c>
      <c r="C384" s="20">
        <v>131052</v>
      </c>
      <c r="D384" s="21" t="s">
        <v>3</v>
      </c>
      <c r="E384" s="3" t="s">
        <v>4</v>
      </c>
    </row>
    <row r="385" spans="1:8" x14ac:dyDescent="0.3">
      <c r="A385" s="24"/>
      <c r="B385" s="19">
        <v>44621</v>
      </c>
      <c r="C385" s="20">
        <v>131052</v>
      </c>
      <c r="D385" s="21" t="s">
        <v>5</v>
      </c>
      <c r="E385" s="5" t="s">
        <v>89</v>
      </c>
    </row>
    <row r="386" spans="1:8" ht="15" customHeight="1" x14ac:dyDescent="0.3">
      <c r="A386" s="3"/>
      <c r="B386" s="19" t="s">
        <v>195</v>
      </c>
      <c r="C386" s="19"/>
      <c r="D386" s="19"/>
      <c r="E386" s="19"/>
    </row>
    <row r="387" spans="1:8" x14ac:dyDescent="0.3">
      <c r="C387" s="6"/>
      <c r="D387" s="7"/>
    </row>
    <row r="388" spans="1:8" x14ac:dyDescent="0.3">
      <c r="A388" s="22" t="s">
        <v>137</v>
      </c>
      <c r="B388" s="19">
        <v>44621</v>
      </c>
      <c r="C388" s="20">
        <v>109343</v>
      </c>
      <c r="D388" s="21" t="s">
        <v>3</v>
      </c>
      <c r="E388" s="3" t="s">
        <v>4</v>
      </c>
      <c r="G388" s="5"/>
      <c r="H388" s="23"/>
    </row>
    <row r="389" spans="1:8" x14ac:dyDescent="0.3">
      <c r="B389" s="19">
        <v>44621</v>
      </c>
      <c r="C389" s="20">
        <v>109343</v>
      </c>
      <c r="D389" s="21" t="s">
        <v>5</v>
      </c>
      <c r="E389" s="5" t="s">
        <v>91</v>
      </c>
      <c r="F389" s="5"/>
      <c r="H389" s="23"/>
    </row>
    <row r="390" spans="1:8" ht="15" customHeight="1" x14ac:dyDescent="0.3">
      <c r="B390" s="19" t="s">
        <v>196</v>
      </c>
      <c r="C390" s="19"/>
      <c r="D390" s="19"/>
      <c r="E390" s="19"/>
      <c r="H390" s="23"/>
    </row>
    <row r="391" spans="1:8" ht="15" customHeight="1" x14ac:dyDescent="0.3">
      <c r="B391" s="28"/>
      <c r="C391" s="28"/>
      <c r="D391" s="28"/>
      <c r="E391" s="28"/>
      <c r="H391" s="23"/>
    </row>
    <row r="392" spans="1:8" x14ac:dyDescent="0.3">
      <c r="A392" s="22" t="s">
        <v>138</v>
      </c>
      <c r="B392" s="19">
        <v>44624</v>
      </c>
      <c r="C392" s="20">
        <v>1062286</v>
      </c>
      <c r="D392" s="21" t="s">
        <v>3</v>
      </c>
      <c r="E392" s="3" t="s">
        <v>4</v>
      </c>
    </row>
    <row r="393" spans="1:8" x14ac:dyDescent="0.3">
      <c r="A393" s="22"/>
      <c r="B393" s="19">
        <v>44624</v>
      </c>
      <c r="C393" s="20">
        <v>2937714</v>
      </c>
      <c r="D393" s="21" t="s">
        <v>3</v>
      </c>
      <c r="E393" s="3" t="s">
        <v>10</v>
      </c>
    </row>
    <row r="394" spans="1:8" x14ac:dyDescent="0.3">
      <c r="A394" s="22"/>
      <c r="B394" s="19">
        <v>44624</v>
      </c>
      <c r="C394" s="20">
        <v>4000000</v>
      </c>
      <c r="D394" s="21" t="s">
        <v>5</v>
      </c>
      <c r="E394" s="5" t="s">
        <v>194</v>
      </c>
    </row>
    <row r="395" spans="1:8" ht="15" customHeight="1" x14ac:dyDescent="0.3">
      <c r="A395" s="3"/>
      <c r="B395" s="19" t="s">
        <v>193</v>
      </c>
      <c r="C395" s="19"/>
      <c r="D395" s="19"/>
      <c r="E395" s="19"/>
    </row>
    <row r="396" spans="1:8" x14ac:dyDescent="0.3">
      <c r="A396" s="3"/>
      <c r="C396" s="6"/>
      <c r="D396" s="7"/>
    </row>
    <row r="397" spans="1:8" x14ac:dyDescent="0.3">
      <c r="A397" s="22" t="s">
        <v>139</v>
      </c>
      <c r="B397" s="19">
        <v>44624</v>
      </c>
      <c r="C397" s="20">
        <v>800219</v>
      </c>
      <c r="D397" s="21" t="s">
        <v>3</v>
      </c>
      <c r="E397" s="3" t="s">
        <v>4</v>
      </c>
    </row>
    <row r="398" spans="1:8" x14ac:dyDescent="0.3">
      <c r="A398" s="24"/>
      <c r="B398" s="19">
        <v>44624</v>
      </c>
      <c r="C398" s="20">
        <v>800219</v>
      </c>
      <c r="D398" s="21" t="s">
        <v>5</v>
      </c>
      <c r="E398" s="5" t="s">
        <v>197</v>
      </c>
    </row>
    <row r="399" spans="1:8" ht="14.4" customHeight="1" x14ac:dyDescent="0.3">
      <c r="A399" s="3"/>
      <c r="B399" s="19" t="s">
        <v>198</v>
      </c>
      <c r="C399" s="19"/>
      <c r="D399" s="19"/>
      <c r="E399" s="19"/>
    </row>
    <row r="400" spans="1:8" x14ac:dyDescent="0.3">
      <c r="C400" s="6"/>
      <c r="D400" s="7"/>
    </row>
    <row r="401" spans="1:8" x14ac:dyDescent="0.3">
      <c r="A401" s="22" t="s">
        <v>140</v>
      </c>
      <c r="B401" s="19">
        <v>44629</v>
      </c>
      <c r="C401" s="20">
        <v>1133698</v>
      </c>
      <c r="D401" s="21" t="s">
        <v>3</v>
      </c>
      <c r="E401" s="5" t="s">
        <v>83</v>
      </c>
    </row>
    <row r="402" spans="1:8" x14ac:dyDescent="0.3">
      <c r="A402" s="24"/>
      <c r="B402" s="19">
        <v>44629</v>
      </c>
      <c r="C402" s="20">
        <v>1133698</v>
      </c>
      <c r="D402" s="21" t="s">
        <v>5</v>
      </c>
      <c r="E402" s="3" t="s">
        <v>4</v>
      </c>
    </row>
    <row r="403" spans="1:8" ht="15" customHeight="1" x14ac:dyDescent="0.3">
      <c r="A403" s="3"/>
      <c r="B403" s="19" t="s">
        <v>179</v>
      </c>
      <c r="C403" s="19"/>
      <c r="D403" s="19"/>
      <c r="E403" s="19"/>
    </row>
    <row r="404" spans="1:8" x14ac:dyDescent="0.3">
      <c r="C404" s="6"/>
      <c r="D404" s="7"/>
    </row>
    <row r="405" spans="1:8" x14ac:dyDescent="0.3">
      <c r="A405" s="22" t="s">
        <v>141</v>
      </c>
      <c r="B405" s="19">
        <v>44635</v>
      </c>
      <c r="C405" s="20">
        <v>759592</v>
      </c>
      <c r="D405" s="21" t="s">
        <v>3</v>
      </c>
      <c r="E405" s="3" t="s">
        <v>133</v>
      </c>
    </row>
    <row r="406" spans="1:8" x14ac:dyDescent="0.3">
      <c r="A406" s="24"/>
      <c r="B406" s="19">
        <v>44635</v>
      </c>
      <c r="C406" s="20">
        <v>759592</v>
      </c>
      <c r="D406" s="21" t="s">
        <v>5</v>
      </c>
      <c r="E406" s="3" t="s">
        <v>4</v>
      </c>
    </row>
    <row r="407" spans="1:8" ht="15" customHeight="1" x14ac:dyDescent="0.3">
      <c r="A407" s="3"/>
      <c r="B407" s="19" t="s">
        <v>179</v>
      </c>
      <c r="C407" s="19"/>
      <c r="D407" s="19"/>
      <c r="E407" s="19"/>
    </row>
    <row r="408" spans="1:8" x14ac:dyDescent="0.3">
      <c r="C408" s="6"/>
      <c r="D408" s="7"/>
    </row>
    <row r="409" spans="1:8" x14ac:dyDescent="0.3">
      <c r="A409" s="22" t="s">
        <v>142</v>
      </c>
      <c r="B409" s="19">
        <v>44638</v>
      </c>
      <c r="C409" s="20">
        <v>913493</v>
      </c>
      <c r="D409" s="21" t="s">
        <v>3</v>
      </c>
      <c r="E409" s="3" t="s">
        <v>88</v>
      </c>
    </row>
    <row r="410" spans="1:8" x14ac:dyDescent="0.3">
      <c r="A410" s="24"/>
      <c r="B410" s="19">
        <v>44638</v>
      </c>
      <c r="C410" s="20">
        <v>913493</v>
      </c>
      <c r="D410" s="21" t="s">
        <v>5</v>
      </c>
      <c r="E410" s="3" t="s">
        <v>4</v>
      </c>
    </row>
    <row r="411" spans="1:8" ht="15" customHeight="1" x14ac:dyDescent="0.3">
      <c r="A411" s="3"/>
      <c r="B411" s="19" t="s">
        <v>179</v>
      </c>
      <c r="C411" s="19"/>
      <c r="D411" s="19"/>
      <c r="E411" s="19"/>
    </row>
    <row r="412" spans="1:8" x14ac:dyDescent="0.3">
      <c r="C412" s="6"/>
      <c r="D412" s="7"/>
    </row>
    <row r="413" spans="1:8" x14ac:dyDescent="0.3">
      <c r="A413" s="22" t="s">
        <v>143</v>
      </c>
      <c r="B413" s="19">
        <v>44643</v>
      </c>
      <c r="C413" s="20">
        <v>7900000</v>
      </c>
      <c r="D413" s="21" t="s">
        <v>3</v>
      </c>
      <c r="E413" s="3" t="s">
        <v>4</v>
      </c>
      <c r="G413" s="5"/>
      <c r="H413" s="23"/>
    </row>
    <row r="414" spans="1:8" x14ac:dyDescent="0.3">
      <c r="A414" s="24"/>
      <c r="B414" s="19">
        <v>44643</v>
      </c>
      <c r="C414" s="20">
        <v>7900000</v>
      </c>
      <c r="D414" s="21" t="s">
        <v>5</v>
      </c>
      <c r="E414" s="3" t="s">
        <v>200</v>
      </c>
      <c r="F414" s="5"/>
      <c r="H414" s="23"/>
    </row>
    <row r="415" spans="1:8" ht="15" customHeight="1" x14ac:dyDescent="0.3">
      <c r="B415" s="19" t="s">
        <v>199</v>
      </c>
      <c r="C415" s="19"/>
      <c r="D415" s="19"/>
      <c r="E415" s="19"/>
      <c r="H415" s="23"/>
    </row>
    <row r="416" spans="1:8" x14ac:dyDescent="0.3">
      <c r="C416" s="6"/>
      <c r="D416" s="7"/>
    </row>
    <row r="417" spans="1:5" x14ac:dyDescent="0.3">
      <c r="A417" s="22" t="s">
        <v>144</v>
      </c>
      <c r="B417" s="19">
        <v>44645</v>
      </c>
      <c r="C417" s="20">
        <v>125026</v>
      </c>
      <c r="D417" s="21" t="s">
        <v>3</v>
      </c>
      <c r="E417" s="3" t="s">
        <v>4</v>
      </c>
    </row>
    <row r="418" spans="1:5" x14ac:dyDescent="0.3">
      <c r="A418" s="24"/>
      <c r="B418" s="19">
        <v>44645</v>
      </c>
      <c r="C418" s="20">
        <v>125026</v>
      </c>
      <c r="D418" s="21" t="s">
        <v>5</v>
      </c>
      <c r="E418" s="5" t="s">
        <v>201</v>
      </c>
    </row>
    <row r="419" spans="1:5" ht="15" customHeight="1" x14ac:dyDescent="0.3">
      <c r="A419" s="3"/>
      <c r="B419" s="19" t="s">
        <v>202</v>
      </c>
      <c r="C419" s="19"/>
      <c r="D419" s="19"/>
      <c r="E419" s="19"/>
    </row>
    <row r="420" spans="1:5" x14ac:dyDescent="0.3">
      <c r="C420" s="6"/>
      <c r="D420" s="7"/>
    </row>
    <row r="421" spans="1:5" x14ac:dyDescent="0.3">
      <c r="A421" s="22" t="s">
        <v>145</v>
      </c>
      <c r="B421" s="19">
        <v>44645</v>
      </c>
      <c r="C421" s="20">
        <v>257024</v>
      </c>
      <c r="D421" s="21" t="s">
        <v>3</v>
      </c>
      <c r="E421" s="3" t="s">
        <v>4</v>
      </c>
    </row>
    <row r="422" spans="1:5" x14ac:dyDescent="0.3">
      <c r="A422" s="24"/>
      <c r="B422" s="19">
        <v>44645</v>
      </c>
      <c r="C422" s="20">
        <v>257024</v>
      </c>
      <c r="D422" s="21" t="s">
        <v>5</v>
      </c>
      <c r="E422" s="5" t="s">
        <v>71</v>
      </c>
    </row>
    <row r="423" spans="1:5" ht="14.4" customHeight="1" x14ac:dyDescent="0.3">
      <c r="A423" s="3"/>
      <c r="B423" s="19" t="s">
        <v>108</v>
      </c>
      <c r="C423" s="19"/>
      <c r="D423" s="19"/>
      <c r="E423" s="19"/>
    </row>
    <row r="424" spans="1:5" x14ac:dyDescent="0.3">
      <c r="C424" s="6"/>
      <c r="D424" s="7"/>
    </row>
    <row r="425" spans="1:5" x14ac:dyDescent="0.3">
      <c r="A425" s="22" t="s">
        <v>146</v>
      </c>
      <c r="B425" s="19">
        <v>44648</v>
      </c>
      <c r="C425" s="20">
        <v>1000000</v>
      </c>
      <c r="D425" s="21" t="s">
        <v>3</v>
      </c>
      <c r="E425" s="3" t="s">
        <v>123</v>
      </c>
    </row>
    <row r="426" spans="1:5" x14ac:dyDescent="0.3">
      <c r="A426" s="24"/>
      <c r="B426" s="19">
        <v>44648</v>
      </c>
      <c r="C426" s="20">
        <v>1000000</v>
      </c>
      <c r="D426" s="21" t="s">
        <v>5</v>
      </c>
      <c r="E426" s="3" t="s">
        <v>4</v>
      </c>
    </row>
    <row r="427" spans="1:5" ht="15" customHeight="1" x14ac:dyDescent="0.3">
      <c r="A427" s="3"/>
      <c r="B427" s="19" t="s">
        <v>179</v>
      </c>
      <c r="C427" s="19"/>
      <c r="D427" s="19"/>
      <c r="E427" s="19"/>
    </row>
    <row r="428" spans="1:5" x14ac:dyDescent="0.3">
      <c r="C428" s="6"/>
      <c r="D428" s="7"/>
    </row>
    <row r="429" spans="1:5" x14ac:dyDescent="0.3">
      <c r="A429" s="22" t="s">
        <v>147</v>
      </c>
      <c r="B429" s="19">
        <v>44649</v>
      </c>
      <c r="C429" s="20">
        <v>224154.27</v>
      </c>
      <c r="D429" s="21" t="s">
        <v>3</v>
      </c>
      <c r="E429" s="3" t="s">
        <v>4</v>
      </c>
    </row>
    <row r="430" spans="1:5" x14ac:dyDescent="0.3">
      <c r="B430" s="19">
        <v>44649</v>
      </c>
      <c r="C430" s="20">
        <v>224154.27</v>
      </c>
      <c r="D430" s="21" t="s">
        <v>5</v>
      </c>
      <c r="E430" s="3" t="s">
        <v>170</v>
      </c>
    </row>
    <row r="431" spans="1:5" ht="14.4" customHeight="1" x14ac:dyDescent="0.3">
      <c r="B431" s="19" t="s">
        <v>177</v>
      </c>
      <c r="C431" s="19"/>
      <c r="D431" s="19"/>
      <c r="E431" s="19"/>
    </row>
    <row r="432" spans="1:5" x14ac:dyDescent="0.3">
      <c r="C432" s="6"/>
      <c r="D432" s="7"/>
    </row>
    <row r="433" spans="1:5" x14ac:dyDescent="0.3">
      <c r="A433" s="22" t="s">
        <v>148</v>
      </c>
      <c r="B433" s="19">
        <v>44650</v>
      </c>
      <c r="C433" s="20">
        <v>499345.95</v>
      </c>
      <c r="D433" s="21" t="s">
        <v>3</v>
      </c>
      <c r="E433" s="3" t="s">
        <v>73</v>
      </c>
    </row>
    <row r="434" spans="1:5" x14ac:dyDescent="0.3">
      <c r="A434" s="22"/>
      <c r="B434" s="19">
        <v>44650</v>
      </c>
      <c r="C434" s="20">
        <v>59498.26</v>
      </c>
      <c r="D434" s="21" t="s">
        <v>5</v>
      </c>
      <c r="E434" s="3" t="s">
        <v>73</v>
      </c>
    </row>
    <row r="435" spans="1:5" x14ac:dyDescent="0.3">
      <c r="A435" s="24"/>
      <c r="B435" s="19">
        <v>44650</v>
      </c>
      <c r="C435" s="20">
        <f>499345.95-59498.26</f>
        <v>439847.69</v>
      </c>
      <c r="D435" s="21" t="s">
        <v>5</v>
      </c>
      <c r="E435" s="3" t="s">
        <v>4</v>
      </c>
    </row>
    <row r="436" spans="1:5" ht="15" customHeight="1" x14ac:dyDescent="0.3">
      <c r="A436" s="3"/>
      <c r="B436" s="19" t="s">
        <v>178</v>
      </c>
      <c r="C436" s="19"/>
      <c r="D436" s="19"/>
      <c r="E436" s="19"/>
    </row>
    <row r="437" spans="1:5" x14ac:dyDescent="0.3">
      <c r="C437" s="6"/>
      <c r="D437" s="7"/>
    </row>
    <row r="438" spans="1:5" x14ac:dyDescent="0.3">
      <c r="A438" s="22" t="s">
        <v>149</v>
      </c>
      <c r="B438" s="19">
        <v>44651</v>
      </c>
      <c r="C438" s="20">
        <v>3404940</v>
      </c>
      <c r="D438" s="21" t="s">
        <v>3</v>
      </c>
      <c r="E438" s="3" t="s">
        <v>10</v>
      </c>
    </row>
    <row r="439" spans="1:5" x14ac:dyDescent="0.3">
      <c r="A439" s="24"/>
      <c r="B439" s="19">
        <v>44651</v>
      </c>
      <c r="C439" s="20">
        <v>3404940</v>
      </c>
      <c r="D439" s="21" t="s">
        <v>5</v>
      </c>
      <c r="E439" s="3" t="s">
        <v>4</v>
      </c>
    </row>
    <row r="440" spans="1:5" ht="15" customHeight="1" x14ac:dyDescent="0.3">
      <c r="A440" s="3"/>
      <c r="B440" s="19" t="s">
        <v>116</v>
      </c>
      <c r="C440" s="19"/>
      <c r="D440" s="19"/>
      <c r="E440" s="19"/>
    </row>
    <row r="441" spans="1:5" x14ac:dyDescent="0.3">
      <c r="C441" s="6"/>
      <c r="D441" s="7"/>
    </row>
    <row r="442" spans="1:5" x14ac:dyDescent="0.3">
      <c r="A442" s="22" t="s">
        <v>150</v>
      </c>
      <c r="B442" s="19">
        <v>44651</v>
      </c>
      <c r="C442" s="20">
        <v>178189.37</v>
      </c>
      <c r="D442" s="21" t="s">
        <v>3</v>
      </c>
      <c r="E442" s="3" t="s">
        <v>4</v>
      </c>
    </row>
    <row r="443" spans="1:5" x14ac:dyDescent="0.3">
      <c r="A443" s="24"/>
      <c r="B443" s="19">
        <v>44651</v>
      </c>
      <c r="C443" s="20">
        <v>178189.37</v>
      </c>
      <c r="D443" s="21" t="s">
        <v>5</v>
      </c>
      <c r="E443" s="3" t="s">
        <v>118</v>
      </c>
    </row>
    <row r="444" spans="1:5" ht="15" customHeight="1" x14ac:dyDescent="0.3">
      <c r="A444" s="3"/>
      <c r="B444" s="19" t="s">
        <v>117</v>
      </c>
      <c r="C444" s="19"/>
      <c r="D444" s="19"/>
      <c r="E444" s="19"/>
    </row>
    <row r="445" spans="1:5" x14ac:dyDescent="0.3">
      <c r="C445" s="6"/>
      <c r="D445" s="7"/>
    </row>
    <row r="446" spans="1:5" x14ac:dyDescent="0.3">
      <c r="A446" s="22" t="s">
        <v>151</v>
      </c>
      <c r="B446" s="19">
        <v>44651</v>
      </c>
      <c r="C446" s="20">
        <v>4000000</v>
      </c>
      <c r="D446" s="21" t="s">
        <v>3</v>
      </c>
      <c r="E446" s="3" t="s">
        <v>4</v>
      </c>
    </row>
    <row r="447" spans="1:5" x14ac:dyDescent="0.3">
      <c r="A447" s="24"/>
      <c r="B447" s="19">
        <v>44651</v>
      </c>
      <c r="C447" s="20">
        <v>4000000</v>
      </c>
      <c r="D447" s="21" t="s">
        <v>5</v>
      </c>
      <c r="E447" s="3" t="s">
        <v>165</v>
      </c>
    </row>
    <row r="448" spans="1:5" ht="15" customHeight="1" x14ac:dyDescent="0.3">
      <c r="A448" s="3"/>
      <c r="B448" s="19" t="s">
        <v>199</v>
      </c>
      <c r="C448" s="19"/>
      <c r="D448" s="19"/>
      <c r="E448" s="19"/>
    </row>
    <row r="449" spans="1:5" x14ac:dyDescent="0.3">
      <c r="C449" s="6"/>
      <c r="D449" s="7"/>
    </row>
    <row r="450" spans="1:5" x14ac:dyDescent="0.3">
      <c r="A450" s="22" t="s">
        <v>152</v>
      </c>
      <c r="B450" s="19">
        <v>44652</v>
      </c>
      <c r="C450" s="20">
        <v>2997300</v>
      </c>
      <c r="D450" s="21" t="s">
        <v>3</v>
      </c>
      <c r="E450" s="3" t="s">
        <v>249</v>
      </c>
    </row>
    <row r="451" spans="1:5" x14ac:dyDescent="0.3">
      <c r="A451" s="24"/>
      <c r="B451" s="19">
        <v>44652</v>
      </c>
      <c r="C451" s="20">
        <v>2997300</v>
      </c>
      <c r="D451" s="21" t="s">
        <v>5</v>
      </c>
      <c r="E451" s="3" t="s">
        <v>4</v>
      </c>
    </row>
    <row r="452" spans="1:5" ht="15" customHeight="1" x14ac:dyDescent="0.3">
      <c r="A452" s="3"/>
      <c r="B452" s="19" t="s">
        <v>179</v>
      </c>
      <c r="C452" s="19"/>
      <c r="D452" s="19"/>
      <c r="E452" s="19"/>
    </row>
    <row r="453" spans="1:5" x14ac:dyDescent="0.3">
      <c r="C453" s="6"/>
      <c r="D453" s="7"/>
    </row>
    <row r="454" spans="1:5" x14ac:dyDescent="0.3">
      <c r="A454" s="22" t="s">
        <v>153</v>
      </c>
      <c r="B454" s="19">
        <v>44672</v>
      </c>
      <c r="C454" s="20">
        <v>1765906</v>
      </c>
      <c r="D454" s="21" t="s">
        <v>3</v>
      </c>
      <c r="E454" s="3" t="s">
        <v>133</v>
      </c>
    </row>
    <row r="455" spans="1:5" x14ac:dyDescent="0.3">
      <c r="B455" s="19">
        <v>44672</v>
      </c>
      <c r="C455" s="20">
        <v>1765906</v>
      </c>
      <c r="D455" s="21" t="s">
        <v>5</v>
      </c>
      <c r="E455" s="3" t="s">
        <v>4</v>
      </c>
    </row>
    <row r="456" spans="1:5" ht="15" customHeight="1" x14ac:dyDescent="0.3">
      <c r="B456" s="19" t="s">
        <v>179</v>
      </c>
      <c r="C456" s="19"/>
      <c r="D456" s="19"/>
      <c r="E456" s="19"/>
    </row>
    <row r="457" spans="1:5" x14ac:dyDescent="0.3">
      <c r="C457" s="6"/>
      <c r="D457" s="7"/>
    </row>
    <row r="458" spans="1:5" x14ac:dyDescent="0.3">
      <c r="A458" s="22" t="s">
        <v>154</v>
      </c>
      <c r="B458" s="19">
        <v>44672</v>
      </c>
      <c r="C458" s="20">
        <v>2666722</v>
      </c>
      <c r="D458" s="21" t="s">
        <v>3</v>
      </c>
      <c r="E458" s="3" t="s">
        <v>4</v>
      </c>
    </row>
    <row r="459" spans="1:5" x14ac:dyDescent="0.3">
      <c r="A459" s="24"/>
      <c r="B459" s="19">
        <v>44672</v>
      </c>
      <c r="C459" s="20">
        <v>2666722</v>
      </c>
      <c r="D459" s="21" t="s">
        <v>5</v>
      </c>
      <c r="E459" s="5" t="s">
        <v>119</v>
      </c>
    </row>
    <row r="460" spans="1:5" ht="15" customHeight="1" x14ac:dyDescent="0.3">
      <c r="A460" s="3"/>
      <c r="B460" s="19" t="s">
        <v>199</v>
      </c>
      <c r="C460" s="19"/>
      <c r="D460" s="19"/>
      <c r="E460" s="19"/>
    </row>
    <row r="461" spans="1:5" x14ac:dyDescent="0.3">
      <c r="C461" s="6"/>
      <c r="D461" s="7"/>
    </row>
    <row r="462" spans="1:5" x14ac:dyDescent="0.3">
      <c r="A462" s="22" t="s">
        <v>155</v>
      </c>
      <c r="B462" s="19">
        <v>44673</v>
      </c>
      <c r="C462" s="20">
        <v>526512</v>
      </c>
      <c r="D462" s="21" t="s">
        <v>3</v>
      </c>
      <c r="E462" s="3" t="s">
        <v>171</v>
      </c>
    </row>
    <row r="463" spans="1:5" x14ac:dyDescent="0.3">
      <c r="A463" s="24"/>
      <c r="B463" s="19">
        <v>44673</v>
      </c>
      <c r="C463" s="20">
        <v>526512</v>
      </c>
      <c r="D463" s="21" t="s">
        <v>5</v>
      </c>
      <c r="E463" s="3" t="s">
        <v>4</v>
      </c>
    </row>
    <row r="464" spans="1:5" ht="15" customHeight="1" x14ac:dyDescent="0.3">
      <c r="A464" s="3"/>
      <c r="B464" s="19" t="s">
        <v>179</v>
      </c>
      <c r="C464" s="19"/>
      <c r="D464" s="19"/>
      <c r="E464" s="19"/>
    </row>
    <row r="465" spans="1:8" x14ac:dyDescent="0.3">
      <c r="C465" s="6"/>
      <c r="D465" s="7"/>
    </row>
    <row r="466" spans="1:8" x14ac:dyDescent="0.3">
      <c r="A466" s="22" t="s">
        <v>156</v>
      </c>
      <c r="B466" s="19">
        <v>44677</v>
      </c>
      <c r="C466" s="20">
        <v>1609963.12</v>
      </c>
      <c r="D466" s="21" t="s">
        <v>3</v>
      </c>
      <c r="E466" s="3" t="s">
        <v>203</v>
      </c>
    </row>
    <row r="467" spans="1:8" x14ac:dyDescent="0.3">
      <c r="A467" s="24"/>
      <c r="B467" s="19">
        <v>44677</v>
      </c>
      <c r="C467" s="20">
        <v>1609963.12</v>
      </c>
      <c r="D467" s="21" t="s">
        <v>5</v>
      </c>
      <c r="E467" s="3" t="s">
        <v>4</v>
      </c>
    </row>
    <row r="468" spans="1:8" ht="15" customHeight="1" x14ac:dyDescent="0.3">
      <c r="A468" s="3"/>
      <c r="B468" s="19" t="s">
        <v>179</v>
      </c>
      <c r="C468" s="19"/>
      <c r="D468" s="19"/>
      <c r="E468" s="19"/>
    </row>
    <row r="469" spans="1:8" x14ac:dyDescent="0.3">
      <c r="C469" s="6"/>
      <c r="D469" s="7"/>
    </row>
    <row r="470" spans="1:8" x14ac:dyDescent="0.3">
      <c r="C470" s="6"/>
      <c r="D470" s="7"/>
    </row>
    <row r="471" spans="1:8" x14ac:dyDescent="0.3">
      <c r="C471" s="6"/>
      <c r="D471" s="7"/>
    </row>
    <row r="472" spans="1:8" x14ac:dyDescent="0.3">
      <c r="A472" s="22" t="s">
        <v>157</v>
      </c>
      <c r="B472" s="19">
        <v>44678</v>
      </c>
      <c r="C472" s="20">
        <v>769589.5</v>
      </c>
      <c r="D472" s="21" t="s">
        <v>3</v>
      </c>
      <c r="E472" s="3" t="s">
        <v>4</v>
      </c>
    </row>
    <row r="473" spans="1:8" x14ac:dyDescent="0.3">
      <c r="A473" s="24"/>
      <c r="B473" s="19">
        <v>44678</v>
      </c>
      <c r="C473" s="20">
        <v>769589.55</v>
      </c>
      <c r="D473" s="21" t="s">
        <v>5</v>
      </c>
      <c r="E473" s="5" t="s">
        <v>72</v>
      </c>
    </row>
    <row r="474" spans="1:8" ht="14.4" customHeight="1" x14ac:dyDescent="0.3">
      <c r="A474" s="3"/>
      <c r="B474" s="19" t="s">
        <v>204</v>
      </c>
      <c r="C474" s="19"/>
      <c r="D474" s="19"/>
      <c r="E474" s="19"/>
    </row>
    <row r="475" spans="1:8" x14ac:dyDescent="0.3">
      <c r="C475" s="6"/>
      <c r="D475" s="7"/>
    </row>
    <row r="476" spans="1:8" x14ac:dyDescent="0.3">
      <c r="A476" s="22" t="s">
        <v>158</v>
      </c>
      <c r="B476" s="19">
        <v>44680</v>
      </c>
      <c r="C476" s="20">
        <v>3066730</v>
      </c>
      <c r="D476" s="21" t="s">
        <v>3</v>
      </c>
      <c r="E476" s="3" t="s">
        <v>10</v>
      </c>
    </row>
    <row r="477" spans="1:8" x14ac:dyDescent="0.3">
      <c r="A477" s="24"/>
      <c r="B477" s="19">
        <v>44680</v>
      </c>
      <c r="C477" s="20">
        <v>3066730</v>
      </c>
      <c r="D477" s="21" t="s">
        <v>5</v>
      </c>
      <c r="E477" s="3" t="s">
        <v>4</v>
      </c>
    </row>
    <row r="478" spans="1:8" ht="15" customHeight="1" x14ac:dyDescent="0.3">
      <c r="B478" s="19" t="s">
        <v>116</v>
      </c>
      <c r="C478" s="19"/>
      <c r="D478" s="19"/>
      <c r="E478" s="19"/>
    </row>
    <row r="479" spans="1:8" x14ac:dyDescent="0.3">
      <c r="C479" s="6"/>
      <c r="D479" s="7"/>
    </row>
    <row r="480" spans="1:8" x14ac:dyDescent="0.3">
      <c r="A480" s="22" t="s">
        <v>159</v>
      </c>
      <c r="B480" s="19">
        <v>44685</v>
      </c>
      <c r="C480" s="20">
        <v>15000000</v>
      </c>
      <c r="D480" s="21" t="s">
        <v>3</v>
      </c>
      <c r="E480" s="3" t="s">
        <v>205</v>
      </c>
      <c r="G480" s="5"/>
      <c r="H480" s="23"/>
    </row>
    <row r="481" spans="1:8" x14ac:dyDescent="0.3">
      <c r="B481" s="19">
        <v>44685</v>
      </c>
      <c r="C481" s="20">
        <v>15000000</v>
      </c>
      <c r="D481" s="21" t="s">
        <v>5</v>
      </c>
      <c r="E481" s="3" t="s">
        <v>174</v>
      </c>
      <c r="F481" s="5"/>
      <c r="H481" s="23"/>
    </row>
    <row r="482" spans="1:8" ht="15" customHeight="1" x14ac:dyDescent="0.3">
      <c r="A482" s="3"/>
      <c r="B482" s="19" t="s">
        <v>199</v>
      </c>
      <c r="C482" s="19"/>
      <c r="D482" s="19"/>
      <c r="E482" s="19"/>
      <c r="H482" s="23"/>
    </row>
    <row r="483" spans="1:8" x14ac:dyDescent="0.3">
      <c r="C483" s="6"/>
      <c r="D483" s="7"/>
    </row>
    <row r="484" spans="1:8" x14ac:dyDescent="0.3">
      <c r="A484" s="22" t="s">
        <v>160</v>
      </c>
      <c r="B484" s="19">
        <v>44691</v>
      </c>
      <c r="C484" s="20">
        <v>180543.47</v>
      </c>
      <c r="D484" s="21" t="s">
        <v>3</v>
      </c>
      <c r="E484" s="5" t="s">
        <v>180</v>
      </c>
      <c r="G484" s="5"/>
      <c r="H484" s="23"/>
    </row>
    <row r="485" spans="1:8" x14ac:dyDescent="0.3">
      <c r="A485" s="22"/>
      <c r="B485" s="19">
        <v>44691</v>
      </c>
      <c r="C485" s="20">
        <v>307</v>
      </c>
      <c r="D485" s="21" t="s">
        <v>5</v>
      </c>
      <c r="E485" s="5" t="s">
        <v>180</v>
      </c>
      <c r="G485" s="5"/>
      <c r="H485" s="23"/>
    </row>
    <row r="486" spans="1:8" x14ac:dyDescent="0.3">
      <c r="A486" s="24"/>
      <c r="B486" s="19">
        <v>44691</v>
      </c>
      <c r="C486" s="20">
        <f>180543.47-307</f>
        <v>180236.47</v>
      </c>
      <c r="D486" s="21" t="s">
        <v>5</v>
      </c>
      <c r="E486" s="5" t="s">
        <v>4</v>
      </c>
      <c r="F486" s="5"/>
      <c r="H486" s="23"/>
    </row>
    <row r="487" spans="1:8" ht="15" customHeight="1" x14ac:dyDescent="0.3">
      <c r="A487" s="24"/>
      <c r="B487" s="19" t="s">
        <v>178</v>
      </c>
      <c r="C487" s="19"/>
      <c r="D487" s="19"/>
      <c r="E487" s="19"/>
      <c r="F487" s="5"/>
      <c r="H487" s="23"/>
    </row>
    <row r="488" spans="1:8" x14ac:dyDescent="0.3">
      <c r="C488" s="6"/>
      <c r="D488" s="7"/>
    </row>
    <row r="489" spans="1:8" x14ac:dyDescent="0.3">
      <c r="A489" s="22" t="s">
        <v>161</v>
      </c>
      <c r="B489" s="19">
        <v>44701</v>
      </c>
      <c r="C489" s="20">
        <v>5300000</v>
      </c>
      <c r="D489" s="21" t="s">
        <v>3</v>
      </c>
      <c r="E489" s="5" t="s">
        <v>4</v>
      </c>
      <c r="G489" s="5"/>
      <c r="H489" s="23"/>
    </row>
    <row r="490" spans="1:8" x14ac:dyDescent="0.3">
      <c r="A490" s="22"/>
      <c r="B490" s="19">
        <v>44701</v>
      </c>
      <c r="C490" s="20">
        <v>5300000</v>
      </c>
      <c r="D490" s="21" t="s">
        <v>5</v>
      </c>
      <c r="E490" s="5" t="s">
        <v>86</v>
      </c>
      <c r="G490" s="5"/>
      <c r="H490" s="23"/>
    </row>
    <row r="491" spans="1:8" ht="15" customHeight="1" x14ac:dyDescent="0.3">
      <c r="A491" s="22"/>
      <c r="B491" s="19" t="s">
        <v>199</v>
      </c>
      <c r="C491" s="19"/>
      <c r="D491" s="19"/>
      <c r="E491" s="19"/>
      <c r="H491" s="23"/>
    </row>
    <row r="492" spans="1:8" x14ac:dyDescent="0.3">
      <c r="B492" s="28"/>
      <c r="C492" s="29"/>
      <c r="D492" s="28"/>
      <c r="E492" s="28"/>
    </row>
    <row r="493" spans="1:8" x14ac:dyDescent="0.3">
      <c r="A493" s="22" t="s">
        <v>162</v>
      </c>
      <c r="B493" s="19">
        <v>44705</v>
      </c>
      <c r="C493" s="20">
        <v>130310</v>
      </c>
      <c r="D493" s="21" t="s">
        <v>3</v>
      </c>
      <c r="E493" s="5" t="s">
        <v>83</v>
      </c>
      <c r="G493" s="5"/>
      <c r="H493" s="23"/>
    </row>
    <row r="494" spans="1:8" x14ac:dyDescent="0.3">
      <c r="A494" s="22"/>
      <c r="B494" s="19">
        <v>44705</v>
      </c>
      <c r="C494" s="20">
        <v>130310</v>
      </c>
      <c r="D494" s="21" t="s">
        <v>5</v>
      </c>
      <c r="E494" s="3" t="s">
        <v>4</v>
      </c>
      <c r="G494" s="5"/>
      <c r="H494" s="23"/>
    </row>
    <row r="495" spans="1:8" ht="15" customHeight="1" x14ac:dyDescent="0.3">
      <c r="A495" s="22"/>
      <c r="B495" s="19" t="s">
        <v>179</v>
      </c>
      <c r="C495" s="19"/>
      <c r="D495" s="19"/>
      <c r="E495" s="19"/>
      <c r="G495" s="5"/>
      <c r="H495" s="23"/>
    </row>
    <row r="496" spans="1:8" x14ac:dyDescent="0.3">
      <c r="C496" s="6"/>
      <c r="D496" s="7"/>
    </row>
    <row r="497" spans="1:8" x14ac:dyDescent="0.3">
      <c r="A497" s="22" t="s">
        <v>206</v>
      </c>
      <c r="B497" s="19">
        <v>44705</v>
      </c>
      <c r="C497" s="20">
        <v>1160934.32</v>
      </c>
      <c r="D497" s="21" t="s">
        <v>3</v>
      </c>
      <c r="E497" s="5" t="s">
        <v>203</v>
      </c>
      <c r="G497" s="5"/>
      <c r="H497" s="23"/>
    </row>
    <row r="498" spans="1:8" x14ac:dyDescent="0.3">
      <c r="B498" s="19">
        <v>44705</v>
      </c>
      <c r="C498" s="20">
        <v>1160934.32</v>
      </c>
      <c r="D498" s="21" t="s">
        <v>5</v>
      </c>
      <c r="E498" s="3" t="s">
        <v>4</v>
      </c>
      <c r="G498" s="5"/>
      <c r="H498" s="23"/>
    </row>
    <row r="499" spans="1:8" ht="15" customHeight="1" x14ac:dyDescent="0.3">
      <c r="B499" s="19" t="s">
        <v>179</v>
      </c>
      <c r="C499" s="19"/>
      <c r="D499" s="19"/>
      <c r="E499" s="19"/>
      <c r="G499" s="5"/>
      <c r="H499" s="23"/>
    </row>
    <row r="500" spans="1:8" x14ac:dyDescent="0.3">
      <c r="C500" s="6"/>
      <c r="D500" s="7"/>
    </row>
    <row r="501" spans="1:8" x14ac:dyDescent="0.3">
      <c r="A501" s="22" t="s">
        <v>207</v>
      </c>
      <c r="B501" s="19">
        <v>44705</v>
      </c>
      <c r="C501" s="20">
        <f>460046.46+136310.06</f>
        <v>596356.52</v>
      </c>
      <c r="D501" s="21" t="s">
        <v>3</v>
      </c>
      <c r="E501" s="5" t="s">
        <v>124</v>
      </c>
      <c r="G501" s="5"/>
      <c r="H501" s="23"/>
    </row>
    <row r="502" spans="1:8" x14ac:dyDescent="0.3">
      <c r="A502" s="22"/>
      <c r="B502" s="19">
        <v>44705</v>
      </c>
      <c r="C502" s="20">
        <f>50413.82+14937.43</f>
        <v>65351.25</v>
      </c>
      <c r="D502" s="21" t="s">
        <v>5</v>
      </c>
      <c r="E502" s="5" t="s">
        <v>124</v>
      </c>
      <c r="G502" s="5"/>
      <c r="H502" s="23"/>
    </row>
    <row r="503" spans="1:8" x14ac:dyDescent="0.3">
      <c r="A503" s="22"/>
      <c r="B503" s="19">
        <v>44705</v>
      </c>
      <c r="C503" s="20">
        <f>460046.46+136310.06-50413.82-14937.43</f>
        <v>531005.27</v>
      </c>
      <c r="D503" s="21" t="s">
        <v>5</v>
      </c>
      <c r="E503" s="3" t="s">
        <v>4</v>
      </c>
      <c r="G503" s="5"/>
      <c r="H503" s="23"/>
    </row>
    <row r="504" spans="1:8" ht="15" customHeight="1" x14ac:dyDescent="0.3">
      <c r="A504" s="22"/>
      <c r="B504" s="19" t="s">
        <v>178</v>
      </c>
      <c r="C504" s="19"/>
      <c r="D504" s="19"/>
      <c r="E504" s="19"/>
      <c r="G504" s="5"/>
      <c r="H504" s="23"/>
    </row>
    <row r="505" spans="1:8" x14ac:dyDescent="0.3">
      <c r="C505" s="6"/>
      <c r="D505" s="7"/>
    </row>
    <row r="506" spans="1:8" x14ac:dyDescent="0.3">
      <c r="A506" s="22" t="s">
        <v>208</v>
      </c>
      <c r="B506" s="19">
        <v>44712</v>
      </c>
      <c r="C506" s="20">
        <v>1114657.46</v>
      </c>
      <c r="D506" s="21" t="s">
        <v>3</v>
      </c>
      <c r="E506" s="5" t="s">
        <v>97</v>
      </c>
      <c r="G506" s="5"/>
      <c r="H506" s="23"/>
    </row>
    <row r="507" spans="1:8" x14ac:dyDescent="0.3">
      <c r="A507" s="22"/>
      <c r="B507" s="19">
        <v>44712</v>
      </c>
      <c r="C507" s="20">
        <v>427351.42</v>
      </c>
      <c r="D507" s="21" t="s">
        <v>5</v>
      </c>
      <c r="E507" s="5" t="s">
        <v>97</v>
      </c>
      <c r="G507" s="5"/>
      <c r="H507" s="23"/>
    </row>
    <row r="508" spans="1:8" x14ac:dyDescent="0.3">
      <c r="A508" s="22"/>
      <c r="B508" s="19">
        <v>44712</v>
      </c>
      <c r="C508" s="20">
        <f>1114657.46-427351.42</f>
        <v>687306.04</v>
      </c>
      <c r="D508" s="21" t="s">
        <v>5</v>
      </c>
      <c r="E508" s="3" t="s">
        <v>4</v>
      </c>
      <c r="G508" s="5"/>
      <c r="H508" s="23"/>
    </row>
    <row r="509" spans="1:8" ht="15" customHeight="1" x14ac:dyDescent="0.3">
      <c r="A509" s="22"/>
      <c r="B509" s="19" t="s">
        <v>178</v>
      </c>
      <c r="C509" s="19"/>
      <c r="D509" s="19"/>
      <c r="E509" s="19"/>
      <c r="G509" s="5"/>
      <c r="H509" s="23"/>
    </row>
    <row r="510" spans="1:8" x14ac:dyDescent="0.3">
      <c r="C510" s="6"/>
      <c r="D510" s="7"/>
    </row>
    <row r="511" spans="1:8" x14ac:dyDescent="0.3">
      <c r="A511" s="22" t="s">
        <v>209</v>
      </c>
      <c r="B511" s="19">
        <v>44712</v>
      </c>
      <c r="C511" s="20">
        <v>2896525</v>
      </c>
      <c r="D511" s="21" t="s">
        <v>3</v>
      </c>
      <c r="E511" s="3" t="s">
        <v>10</v>
      </c>
      <c r="G511" s="5"/>
      <c r="H511" s="23"/>
    </row>
    <row r="512" spans="1:8" x14ac:dyDescent="0.3">
      <c r="A512" s="22"/>
      <c r="B512" s="19">
        <v>44712</v>
      </c>
      <c r="C512" s="20">
        <v>2896525</v>
      </c>
      <c r="D512" s="21" t="s">
        <v>5</v>
      </c>
      <c r="E512" s="3" t="s">
        <v>4</v>
      </c>
      <c r="G512" s="5"/>
      <c r="H512" s="23"/>
    </row>
    <row r="513" spans="1:8" ht="15" customHeight="1" x14ac:dyDescent="0.3">
      <c r="A513" s="22"/>
      <c r="B513" s="19" t="s">
        <v>116</v>
      </c>
      <c r="C513" s="19"/>
      <c r="D513" s="19"/>
      <c r="E513" s="19"/>
      <c r="G513" s="5"/>
      <c r="H513" s="23"/>
    </row>
    <row r="514" spans="1:8" x14ac:dyDescent="0.3">
      <c r="C514" s="6"/>
      <c r="D514" s="7"/>
    </row>
    <row r="515" spans="1:8" x14ac:dyDescent="0.3">
      <c r="A515" s="22" t="s">
        <v>210</v>
      </c>
      <c r="B515" s="19">
        <v>44713</v>
      </c>
      <c r="C515" s="20">
        <v>343832.65</v>
      </c>
      <c r="D515" s="21" t="s">
        <v>3</v>
      </c>
      <c r="E515" s="5" t="s">
        <v>170</v>
      </c>
    </row>
    <row r="516" spans="1:8" x14ac:dyDescent="0.3">
      <c r="A516" s="22"/>
      <c r="B516" s="19">
        <v>44713</v>
      </c>
      <c r="C516" s="20">
        <v>343832.65</v>
      </c>
      <c r="D516" s="21" t="s">
        <v>5</v>
      </c>
      <c r="E516" s="3" t="s">
        <v>4</v>
      </c>
    </row>
    <row r="517" spans="1:8" ht="14.4" customHeight="1" x14ac:dyDescent="0.3">
      <c r="A517" s="22"/>
      <c r="B517" s="19" t="s">
        <v>179</v>
      </c>
      <c r="C517" s="19"/>
      <c r="D517" s="19"/>
      <c r="E517" s="19"/>
    </row>
    <row r="518" spans="1:8" x14ac:dyDescent="0.3">
      <c r="C518" s="6"/>
      <c r="D518" s="7"/>
    </row>
    <row r="519" spans="1:8" x14ac:dyDescent="0.3">
      <c r="A519" s="22" t="s">
        <v>211</v>
      </c>
      <c r="B519" s="19">
        <v>44714</v>
      </c>
      <c r="C519" s="20">
        <v>790350</v>
      </c>
      <c r="D519" s="21" t="s">
        <v>3</v>
      </c>
      <c r="E519" s="5" t="s">
        <v>187</v>
      </c>
    </row>
    <row r="520" spans="1:8" x14ac:dyDescent="0.3">
      <c r="A520" s="22"/>
      <c r="B520" s="19">
        <v>44714</v>
      </c>
      <c r="C520" s="20">
        <v>790350</v>
      </c>
      <c r="D520" s="21" t="s">
        <v>5</v>
      </c>
      <c r="E520" s="3" t="s">
        <v>4</v>
      </c>
    </row>
    <row r="521" spans="1:8" ht="14.4" customHeight="1" x14ac:dyDescent="0.3">
      <c r="A521" s="22"/>
      <c r="B521" s="19" t="s">
        <v>179</v>
      </c>
      <c r="C521" s="19"/>
      <c r="D521" s="19"/>
      <c r="E521" s="19"/>
    </row>
    <row r="522" spans="1:8" x14ac:dyDescent="0.3">
      <c r="C522" s="6"/>
      <c r="D522" s="7"/>
    </row>
    <row r="523" spans="1:8" x14ac:dyDescent="0.3">
      <c r="A523" s="22" t="s">
        <v>212</v>
      </c>
      <c r="B523" s="19">
        <v>44719</v>
      </c>
      <c r="C523" s="20">
        <v>1756140.45</v>
      </c>
      <c r="D523" s="21" t="s">
        <v>3</v>
      </c>
      <c r="E523" s="3" t="s">
        <v>4</v>
      </c>
    </row>
    <row r="524" spans="1:8" x14ac:dyDescent="0.3">
      <c r="A524" s="22"/>
      <c r="B524" s="19">
        <v>44719</v>
      </c>
      <c r="C524" s="20">
        <v>1756140.45</v>
      </c>
      <c r="D524" s="21" t="s">
        <v>5</v>
      </c>
      <c r="E524" s="5" t="s">
        <v>213</v>
      </c>
    </row>
    <row r="525" spans="1:8" ht="15" customHeight="1" x14ac:dyDescent="0.3">
      <c r="A525" s="22"/>
      <c r="B525" s="19" t="s">
        <v>214</v>
      </c>
      <c r="C525" s="19"/>
      <c r="D525" s="19"/>
      <c r="E525" s="19"/>
    </row>
    <row r="526" spans="1:8" x14ac:dyDescent="0.3">
      <c r="C526" s="6"/>
      <c r="D526" s="7"/>
    </row>
    <row r="527" spans="1:8" x14ac:dyDescent="0.3">
      <c r="A527" s="22" t="s">
        <v>215</v>
      </c>
      <c r="B527" s="19">
        <v>44721</v>
      </c>
      <c r="C527" s="20">
        <v>550000</v>
      </c>
      <c r="D527" s="21" t="s">
        <v>3</v>
      </c>
      <c r="E527" s="5" t="s">
        <v>190</v>
      </c>
    </row>
    <row r="528" spans="1:8" x14ac:dyDescent="0.3">
      <c r="B528" s="19">
        <v>44721</v>
      </c>
      <c r="C528" s="20">
        <v>550000</v>
      </c>
      <c r="D528" s="21" t="s">
        <v>5</v>
      </c>
      <c r="E528" s="3" t="s">
        <v>4</v>
      </c>
    </row>
    <row r="529" spans="1:5" ht="14.4" customHeight="1" x14ac:dyDescent="0.3">
      <c r="B529" s="19" t="s">
        <v>179</v>
      </c>
      <c r="C529" s="19"/>
      <c r="D529" s="19"/>
      <c r="E529" s="19"/>
    </row>
    <row r="530" spans="1:5" x14ac:dyDescent="0.3">
      <c r="C530" s="6"/>
      <c r="D530" s="7"/>
    </row>
    <row r="531" spans="1:5" x14ac:dyDescent="0.3">
      <c r="A531" s="22" t="s">
        <v>216</v>
      </c>
      <c r="B531" s="19">
        <v>44721</v>
      </c>
      <c r="C531" s="20">
        <v>591875.51</v>
      </c>
      <c r="D531" s="21" t="s">
        <v>3</v>
      </c>
      <c r="E531" s="5" t="s">
        <v>73</v>
      </c>
    </row>
    <row r="532" spans="1:5" x14ac:dyDescent="0.3">
      <c r="A532" s="22"/>
      <c r="B532" s="19">
        <v>44721</v>
      </c>
      <c r="C532" s="20">
        <v>132035.56</v>
      </c>
      <c r="D532" s="21" t="s">
        <v>5</v>
      </c>
      <c r="E532" s="5" t="s">
        <v>73</v>
      </c>
    </row>
    <row r="533" spans="1:5" x14ac:dyDescent="0.3">
      <c r="A533" s="22"/>
      <c r="B533" s="19">
        <v>44721</v>
      </c>
      <c r="C533" s="20">
        <f>591875.51-132035.56</f>
        <v>459839.95</v>
      </c>
      <c r="D533" s="21" t="s">
        <v>5</v>
      </c>
      <c r="E533" s="3" t="s">
        <v>4</v>
      </c>
    </row>
    <row r="534" spans="1:5" ht="14.4" customHeight="1" x14ac:dyDescent="0.3">
      <c r="A534" s="22"/>
      <c r="B534" s="19" t="s">
        <v>178</v>
      </c>
      <c r="C534" s="19"/>
      <c r="D534" s="19"/>
      <c r="E534" s="19"/>
    </row>
    <row r="535" spans="1:5" x14ac:dyDescent="0.3">
      <c r="C535" s="6"/>
      <c r="D535" s="7"/>
    </row>
    <row r="536" spans="1:5" x14ac:dyDescent="0.3">
      <c r="A536" s="22" t="s">
        <v>217</v>
      </c>
      <c r="B536" s="19">
        <v>44728</v>
      </c>
      <c r="C536" s="20">
        <v>63942.080000000002</v>
      </c>
      <c r="D536" s="21" t="s">
        <v>3</v>
      </c>
      <c r="E536" s="5" t="s">
        <v>213</v>
      </c>
    </row>
    <row r="537" spans="1:5" x14ac:dyDescent="0.3">
      <c r="A537" s="22"/>
      <c r="B537" s="19">
        <v>44728</v>
      </c>
      <c r="C537" s="20">
        <f>223579.9-63942.08</f>
        <v>159637.82</v>
      </c>
      <c r="D537" s="21" t="s">
        <v>3</v>
      </c>
      <c r="E537" s="3" t="s">
        <v>4</v>
      </c>
    </row>
    <row r="538" spans="1:5" x14ac:dyDescent="0.3">
      <c r="A538" s="22"/>
      <c r="B538" s="19">
        <v>44728</v>
      </c>
      <c r="C538" s="20">
        <v>223579.9</v>
      </c>
      <c r="D538" s="21" t="s">
        <v>5</v>
      </c>
      <c r="E538" s="5" t="s">
        <v>213</v>
      </c>
    </row>
    <row r="539" spans="1:5" ht="15" customHeight="1" x14ac:dyDescent="0.3">
      <c r="A539" s="22"/>
      <c r="B539" s="19" t="s">
        <v>218</v>
      </c>
      <c r="C539" s="19"/>
      <c r="D539" s="19"/>
      <c r="E539" s="19"/>
    </row>
    <row r="540" spans="1:5" x14ac:dyDescent="0.3">
      <c r="C540" s="6"/>
      <c r="D540" s="7"/>
    </row>
    <row r="541" spans="1:5" x14ac:dyDescent="0.3">
      <c r="A541" s="22" t="s">
        <v>219</v>
      </c>
      <c r="B541" s="19">
        <v>44729</v>
      </c>
      <c r="C541" s="20">
        <v>1082548.1000000001</v>
      </c>
      <c r="D541" s="21" t="s">
        <v>3</v>
      </c>
      <c r="E541" s="5" t="s">
        <v>203</v>
      </c>
    </row>
    <row r="542" spans="1:5" x14ac:dyDescent="0.3">
      <c r="A542" s="22"/>
      <c r="B542" s="19">
        <v>44729</v>
      </c>
      <c r="C542" s="20">
        <v>1082548.1000000001</v>
      </c>
      <c r="D542" s="21" t="s">
        <v>5</v>
      </c>
      <c r="E542" s="3" t="s">
        <v>4</v>
      </c>
    </row>
    <row r="543" spans="1:5" ht="14.4" customHeight="1" x14ac:dyDescent="0.3">
      <c r="A543" s="22"/>
      <c r="B543" s="19" t="s">
        <v>179</v>
      </c>
      <c r="C543" s="19"/>
      <c r="D543" s="19"/>
      <c r="E543" s="19"/>
    </row>
    <row r="544" spans="1:5" x14ac:dyDescent="0.3">
      <c r="C544" s="6"/>
      <c r="D544" s="7"/>
    </row>
    <row r="545" spans="1:8" x14ac:dyDescent="0.3">
      <c r="A545" s="22" t="s">
        <v>220</v>
      </c>
      <c r="B545" s="19">
        <v>44733</v>
      </c>
      <c r="C545" s="20">
        <v>1161380.6000000001</v>
      </c>
      <c r="D545" s="21" t="s">
        <v>3</v>
      </c>
      <c r="E545" s="3" t="s">
        <v>4</v>
      </c>
      <c r="G545" s="5"/>
      <c r="H545" s="23"/>
    </row>
    <row r="546" spans="1:8" x14ac:dyDescent="0.3">
      <c r="A546" s="22"/>
      <c r="B546" s="19">
        <v>44733</v>
      </c>
      <c r="C546" s="20">
        <v>1161380.6000000001</v>
      </c>
      <c r="D546" s="21" t="s">
        <v>5</v>
      </c>
      <c r="E546" s="3" t="s">
        <v>72</v>
      </c>
      <c r="G546" s="5"/>
      <c r="H546" s="23"/>
    </row>
    <row r="547" spans="1:8" ht="15" customHeight="1" x14ac:dyDescent="0.3">
      <c r="A547" s="22"/>
      <c r="B547" s="19" t="s">
        <v>204</v>
      </c>
      <c r="C547" s="19"/>
      <c r="D547" s="19"/>
      <c r="E547" s="19"/>
      <c r="G547" s="5"/>
      <c r="H547" s="23"/>
    </row>
    <row r="548" spans="1:8" x14ac:dyDescent="0.3">
      <c r="C548" s="6"/>
      <c r="D548" s="7"/>
    </row>
    <row r="549" spans="1:8" x14ac:dyDescent="0.3">
      <c r="A549" s="22" t="s">
        <v>221</v>
      </c>
      <c r="B549" s="19">
        <v>44736</v>
      </c>
      <c r="C549" s="20">
        <v>157622</v>
      </c>
      <c r="D549" s="21" t="s">
        <v>3</v>
      </c>
      <c r="E549" s="3" t="s">
        <v>4</v>
      </c>
      <c r="G549" s="5"/>
      <c r="H549" s="23"/>
    </row>
    <row r="550" spans="1:8" x14ac:dyDescent="0.3">
      <c r="B550" s="19">
        <v>44736</v>
      </c>
      <c r="C550" s="20">
        <v>157622</v>
      </c>
      <c r="D550" s="21" t="s">
        <v>5</v>
      </c>
      <c r="E550" s="3" t="s">
        <v>222</v>
      </c>
      <c r="G550" s="5"/>
      <c r="H550" s="23"/>
    </row>
    <row r="551" spans="1:8" ht="15" customHeight="1" x14ac:dyDescent="0.3">
      <c r="B551" s="19" t="s">
        <v>223</v>
      </c>
      <c r="C551" s="19"/>
      <c r="D551" s="19"/>
      <c r="E551" s="19"/>
      <c r="G551" s="5"/>
      <c r="H551" s="23"/>
    </row>
    <row r="552" spans="1:8" x14ac:dyDescent="0.3">
      <c r="C552" s="6"/>
      <c r="D552" s="7"/>
    </row>
    <row r="553" spans="1:8" x14ac:dyDescent="0.3">
      <c r="A553" s="22" t="s">
        <v>224</v>
      </c>
      <c r="B553" s="19">
        <v>44739</v>
      </c>
      <c r="C553" s="20">
        <v>60134.720000000001</v>
      </c>
      <c r="D553" s="21" t="s">
        <v>3</v>
      </c>
      <c r="E553" s="5" t="s">
        <v>213</v>
      </c>
      <c r="G553" s="5"/>
      <c r="H553" s="23"/>
    </row>
    <row r="554" spans="1:8" x14ac:dyDescent="0.3">
      <c r="A554" s="22"/>
      <c r="B554" s="19">
        <v>44739</v>
      </c>
      <c r="C554" s="20">
        <f>176596.8-60134.72</f>
        <v>116462.07999999999</v>
      </c>
      <c r="D554" s="21" t="s">
        <v>3</v>
      </c>
      <c r="E554" s="3" t="s">
        <v>4</v>
      </c>
      <c r="G554" s="5"/>
      <c r="H554" s="23"/>
    </row>
    <row r="555" spans="1:8" x14ac:dyDescent="0.3">
      <c r="A555" s="22"/>
      <c r="B555" s="19">
        <v>44739</v>
      </c>
      <c r="C555" s="20">
        <v>176596.8</v>
      </c>
      <c r="D555" s="21" t="s">
        <v>5</v>
      </c>
      <c r="E555" s="5" t="s">
        <v>213</v>
      </c>
      <c r="G555" s="5"/>
      <c r="H555" s="23"/>
    </row>
    <row r="556" spans="1:8" ht="15" customHeight="1" x14ac:dyDescent="0.3">
      <c r="A556" s="22"/>
      <c r="B556" s="19" t="s">
        <v>218</v>
      </c>
      <c r="C556" s="19"/>
      <c r="D556" s="19"/>
      <c r="E556" s="19"/>
      <c r="G556" s="5"/>
      <c r="H556" s="23"/>
    </row>
    <row r="557" spans="1:8" x14ac:dyDescent="0.3">
      <c r="C557" s="6"/>
      <c r="D557" s="7"/>
    </row>
    <row r="558" spans="1:8" x14ac:dyDescent="0.3">
      <c r="A558" s="22" t="s">
        <v>225</v>
      </c>
      <c r="B558" s="19">
        <v>44739</v>
      </c>
      <c r="C558" s="20">
        <v>116947.07</v>
      </c>
      <c r="D558" s="21" t="s">
        <v>3</v>
      </c>
      <c r="E558" s="3" t="s">
        <v>4</v>
      </c>
      <c r="G558" s="5"/>
      <c r="H558" s="23"/>
    </row>
    <row r="559" spans="1:8" x14ac:dyDescent="0.3">
      <c r="A559" s="22"/>
      <c r="B559" s="19">
        <v>44739</v>
      </c>
      <c r="C559" s="20">
        <v>116947.07</v>
      </c>
      <c r="D559" s="21" t="s">
        <v>5</v>
      </c>
      <c r="E559" s="5" t="s">
        <v>170</v>
      </c>
      <c r="G559" s="5"/>
      <c r="H559" s="23"/>
    </row>
    <row r="560" spans="1:8" ht="15" customHeight="1" x14ac:dyDescent="0.3">
      <c r="A560" s="22"/>
      <c r="B560" s="19" t="s">
        <v>177</v>
      </c>
      <c r="C560" s="19"/>
      <c r="D560" s="19"/>
      <c r="E560" s="19"/>
      <c r="G560" s="5"/>
      <c r="H560" s="23"/>
    </row>
    <row r="561" spans="1:8" x14ac:dyDescent="0.3">
      <c r="C561" s="6"/>
      <c r="D561" s="7"/>
    </row>
    <row r="562" spans="1:8" x14ac:dyDescent="0.3">
      <c r="A562" s="22" t="s">
        <v>226</v>
      </c>
      <c r="B562" s="19">
        <v>44741</v>
      </c>
      <c r="C562" s="20">
        <v>82308</v>
      </c>
      <c r="D562" s="21" t="s">
        <v>3</v>
      </c>
      <c r="E562" s="3" t="s">
        <v>227</v>
      </c>
      <c r="G562" s="5"/>
      <c r="H562" s="23"/>
    </row>
    <row r="563" spans="1:8" x14ac:dyDescent="0.3">
      <c r="A563" s="22"/>
      <c r="B563" s="19">
        <v>44741</v>
      </c>
      <c r="C563" s="20">
        <f>347238-82308</f>
        <v>264930</v>
      </c>
      <c r="D563" s="21" t="s">
        <v>3</v>
      </c>
      <c r="E563" s="3" t="s">
        <v>4</v>
      </c>
      <c r="G563" s="5"/>
      <c r="H563" s="23"/>
    </row>
    <row r="564" spans="1:8" x14ac:dyDescent="0.3">
      <c r="A564" s="22"/>
      <c r="B564" s="19">
        <v>44741</v>
      </c>
      <c r="C564" s="20">
        <v>347238</v>
      </c>
      <c r="D564" s="21" t="s">
        <v>5</v>
      </c>
      <c r="E564" s="3" t="s">
        <v>227</v>
      </c>
      <c r="G564" s="5"/>
      <c r="H564" s="23"/>
    </row>
    <row r="565" spans="1:8" ht="15" customHeight="1" x14ac:dyDescent="0.3">
      <c r="A565" s="22"/>
      <c r="B565" s="19" t="s">
        <v>250</v>
      </c>
      <c r="C565" s="19"/>
      <c r="D565" s="19"/>
      <c r="E565" s="19"/>
      <c r="G565" s="5"/>
      <c r="H565" s="23"/>
    </row>
    <row r="566" spans="1:8" x14ac:dyDescent="0.3">
      <c r="A566" s="22"/>
      <c r="C566" s="6"/>
      <c r="D566" s="7"/>
    </row>
    <row r="567" spans="1:8" x14ac:dyDescent="0.3">
      <c r="A567" s="22" t="s">
        <v>228</v>
      </c>
      <c r="B567" s="19">
        <v>44741</v>
      </c>
      <c r="C567" s="20">
        <v>419727.8</v>
      </c>
      <c r="D567" s="21" t="s">
        <v>3</v>
      </c>
      <c r="E567" s="5" t="s">
        <v>170</v>
      </c>
      <c r="G567" s="5"/>
      <c r="H567" s="23"/>
    </row>
    <row r="568" spans="1:8" x14ac:dyDescent="0.3">
      <c r="A568" s="22"/>
      <c r="B568" s="19">
        <v>44741</v>
      </c>
      <c r="C568" s="20">
        <v>419727.8</v>
      </c>
      <c r="D568" s="21" t="s">
        <v>5</v>
      </c>
      <c r="E568" s="3" t="s">
        <v>4</v>
      </c>
      <c r="G568" s="5"/>
      <c r="H568" s="23"/>
    </row>
    <row r="569" spans="1:8" ht="15" customHeight="1" x14ac:dyDescent="0.3">
      <c r="A569" s="22"/>
      <c r="B569" s="19" t="s">
        <v>179</v>
      </c>
      <c r="C569" s="19"/>
      <c r="D569" s="19"/>
      <c r="E569" s="19"/>
      <c r="G569" s="5"/>
      <c r="H569" s="23"/>
    </row>
    <row r="570" spans="1:8" x14ac:dyDescent="0.3">
      <c r="C570" s="6"/>
      <c r="D570" s="7"/>
    </row>
    <row r="571" spans="1:8" x14ac:dyDescent="0.3">
      <c r="A571" s="22" t="s">
        <v>229</v>
      </c>
      <c r="B571" s="19">
        <v>44742</v>
      </c>
      <c r="C571" s="20">
        <v>188408.01</v>
      </c>
      <c r="D571" s="21" t="s">
        <v>3</v>
      </c>
      <c r="E571" s="3" t="s">
        <v>4</v>
      </c>
      <c r="G571" s="5"/>
      <c r="H571" s="23"/>
    </row>
    <row r="572" spans="1:8" x14ac:dyDescent="0.3">
      <c r="A572" s="22"/>
      <c r="B572" s="19">
        <v>44742</v>
      </c>
      <c r="C572" s="20">
        <v>188408.01</v>
      </c>
      <c r="D572" s="21" t="s">
        <v>5</v>
      </c>
      <c r="E572" s="3" t="s">
        <v>118</v>
      </c>
      <c r="G572" s="5"/>
      <c r="H572" s="23"/>
    </row>
    <row r="573" spans="1:8" ht="15" customHeight="1" x14ac:dyDescent="0.3">
      <c r="A573" s="22"/>
      <c r="B573" s="19" t="s">
        <v>117</v>
      </c>
      <c r="C573" s="19"/>
      <c r="D573" s="19"/>
      <c r="E573" s="19"/>
      <c r="G573" s="5"/>
      <c r="H573" s="23"/>
    </row>
    <row r="574" spans="1:8" x14ac:dyDescent="0.3">
      <c r="C574" s="6"/>
      <c r="D574" s="7"/>
    </row>
    <row r="575" spans="1:8" x14ac:dyDescent="0.3">
      <c r="A575" s="22" t="s">
        <v>230</v>
      </c>
      <c r="B575" s="19">
        <v>44742</v>
      </c>
      <c r="C575" s="20">
        <v>2671124</v>
      </c>
      <c r="D575" s="21" t="s">
        <v>3</v>
      </c>
      <c r="E575" s="3" t="s">
        <v>4</v>
      </c>
      <c r="G575" s="5"/>
      <c r="H575" s="23"/>
    </row>
    <row r="576" spans="1:8" x14ac:dyDescent="0.3">
      <c r="A576" s="22"/>
      <c r="B576" s="19">
        <v>44742</v>
      </c>
      <c r="C576" s="20">
        <v>2671124</v>
      </c>
      <c r="D576" s="21" t="s">
        <v>5</v>
      </c>
      <c r="E576" s="3" t="s">
        <v>10</v>
      </c>
      <c r="G576" s="5"/>
      <c r="H576" s="23"/>
    </row>
    <row r="577" spans="1:8" ht="15" customHeight="1" x14ac:dyDescent="0.3">
      <c r="A577" s="22"/>
      <c r="B577" s="19" t="s">
        <v>87</v>
      </c>
      <c r="C577" s="19"/>
      <c r="D577" s="19"/>
      <c r="E577" s="19"/>
      <c r="G577" s="5"/>
      <c r="H577" s="23"/>
    </row>
    <row r="578" spans="1:8" x14ac:dyDescent="0.3">
      <c r="C578" s="6"/>
      <c r="D578" s="7"/>
    </row>
    <row r="579" spans="1:8" x14ac:dyDescent="0.3">
      <c r="A579" s="4" t="s">
        <v>38</v>
      </c>
      <c r="B579" s="3"/>
      <c r="C579" s="3"/>
      <c r="D579" s="3"/>
      <c r="E579" s="3"/>
      <c r="F579" s="3"/>
      <c r="G579" s="3"/>
    </row>
    <row r="580" spans="1:8" x14ac:dyDescent="0.3">
      <c r="A580" s="3" t="s">
        <v>231</v>
      </c>
      <c r="B580" s="3"/>
      <c r="C580" s="3"/>
      <c r="D580" s="3"/>
      <c r="E580" s="3"/>
      <c r="F580" s="3"/>
      <c r="G580" s="3"/>
    </row>
    <row r="581" spans="1:8" x14ac:dyDescent="0.3">
      <c r="A581" s="8" t="s">
        <v>233</v>
      </c>
      <c r="B581" s="3"/>
      <c r="C581" s="3"/>
      <c r="D581" s="3"/>
      <c r="E581" s="3"/>
      <c r="F581" s="3"/>
      <c r="G581" s="3"/>
    </row>
    <row r="582" spans="1:8" x14ac:dyDescent="0.3">
      <c r="A582" s="8" t="s">
        <v>232</v>
      </c>
      <c r="B582" s="3"/>
      <c r="C582" s="3"/>
      <c r="D582" s="3"/>
      <c r="E582" s="3"/>
      <c r="F582" s="3"/>
      <c r="G582" s="3"/>
    </row>
    <row r="583" spans="1:8" x14ac:dyDescent="0.3">
      <c r="A583" s="8" t="s">
        <v>234</v>
      </c>
      <c r="B583" s="3"/>
      <c r="C583" s="3"/>
      <c r="D583" s="3"/>
      <c r="E583" s="3"/>
      <c r="F583" s="3"/>
      <c r="G583" s="3"/>
    </row>
    <row r="584" spans="1:8" x14ac:dyDescent="0.3">
      <c r="A584" s="8" t="s">
        <v>251</v>
      </c>
      <c r="B584" s="3"/>
      <c r="C584" s="3"/>
      <c r="D584" s="3"/>
      <c r="E584" s="3"/>
      <c r="F584" s="3"/>
      <c r="G584" s="3"/>
    </row>
    <row r="585" spans="1:8" x14ac:dyDescent="0.3">
      <c r="A585" s="8" t="s">
        <v>235</v>
      </c>
      <c r="B585" s="3"/>
      <c r="C585" s="3"/>
      <c r="D585" s="3"/>
      <c r="E585" s="3"/>
      <c r="F585" s="3"/>
      <c r="G585" s="3"/>
    </row>
    <row r="586" spans="1:8" x14ac:dyDescent="0.3">
      <c r="A586" s="8" t="s">
        <v>236</v>
      </c>
      <c r="B586" s="3"/>
      <c r="C586" s="3"/>
      <c r="D586" s="3"/>
      <c r="E586" s="3"/>
      <c r="F586" s="3"/>
      <c r="G586" s="3"/>
    </row>
    <row r="587" spans="1:8" x14ac:dyDescent="0.3">
      <c r="A587" s="8" t="s">
        <v>237</v>
      </c>
      <c r="B587" s="3"/>
      <c r="C587" s="3"/>
      <c r="D587" s="3"/>
      <c r="E587" s="3"/>
      <c r="F587" s="3"/>
      <c r="G587" s="3"/>
    </row>
    <row r="588" spans="1:8" x14ac:dyDescent="0.3">
      <c r="A588" s="8" t="s">
        <v>238</v>
      </c>
      <c r="B588" s="3"/>
      <c r="C588" s="3"/>
      <c r="D588" s="3"/>
      <c r="E588" s="3"/>
      <c r="F588" s="3"/>
      <c r="G588" s="3"/>
    </row>
    <row r="589" spans="1:8" x14ac:dyDescent="0.3">
      <c r="A589" s="3"/>
      <c r="B589" s="3"/>
      <c r="C589" s="3"/>
      <c r="D589" s="3"/>
      <c r="E589" s="3"/>
      <c r="F589" s="3"/>
      <c r="G589" s="3"/>
    </row>
    <row r="590" spans="1:8" x14ac:dyDescent="0.3">
      <c r="A590" s="3" t="s">
        <v>239</v>
      </c>
      <c r="B590" s="3"/>
      <c r="C590" s="3"/>
      <c r="D590" s="3"/>
      <c r="E590" s="3"/>
      <c r="F590" s="3"/>
      <c r="G590" s="3"/>
    </row>
    <row r="591" spans="1:8" x14ac:dyDescent="0.3">
      <c r="A591" s="8" t="s">
        <v>240</v>
      </c>
      <c r="B591" s="3"/>
      <c r="C591" s="3"/>
      <c r="D591" s="3"/>
      <c r="E591" s="3"/>
      <c r="F591" s="3"/>
      <c r="G591" s="3"/>
    </row>
    <row r="592" spans="1:8" x14ac:dyDescent="0.3">
      <c r="A592" s="8" t="s">
        <v>241</v>
      </c>
      <c r="B592" s="3"/>
      <c r="C592" s="3"/>
      <c r="D592" s="3"/>
      <c r="E592" s="3"/>
      <c r="F592" s="3"/>
      <c r="G592" s="3"/>
    </row>
    <row r="593" spans="1:7" x14ac:dyDescent="0.3">
      <c r="A593" s="8" t="s">
        <v>234</v>
      </c>
      <c r="B593" s="3"/>
      <c r="C593" s="3"/>
      <c r="D593" s="3"/>
      <c r="E593" s="3"/>
      <c r="F593" s="3"/>
      <c r="G593" s="3"/>
    </row>
    <row r="594" spans="1:7" x14ac:dyDescent="0.3">
      <c r="A594" s="8" t="s">
        <v>248</v>
      </c>
      <c r="B594" s="3"/>
      <c r="C594" s="3"/>
      <c r="D594" s="3"/>
      <c r="E594" s="3"/>
      <c r="F594" s="3"/>
      <c r="G594" s="3"/>
    </row>
    <row r="595" spans="1:7" x14ac:dyDescent="0.3">
      <c r="A595" s="8" t="s">
        <v>242</v>
      </c>
      <c r="B595" s="3"/>
      <c r="C595" s="3"/>
      <c r="D595" s="3"/>
      <c r="E595" s="3"/>
      <c r="F595" s="3"/>
      <c r="G595" s="3"/>
    </row>
    <row r="596" spans="1:7" x14ac:dyDescent="0.3">
      <c r="A596" s="8" t="s">
        <v>243</v>
      </c>
      <c r="B596" s="3"/>
      <c r="C596" s="3"/>
      <c r="D596" s="3"/>
      <c r="E596" s="3"/>
      <c r="F596" s="3"/>
      <c r="G596" s="3"/>
    </row>
    <row r="597" spans="1:7" x14ac:dyDescent="0.3">
      <c r="A597" s="8" t="s">
        <v>244</v>
      </c>
      <c r="B597" s="3"/>
      <c r="C597" s="3"/>
      <c r="D597" s="3"/>
      <c r="E597" s="3"/>
      <c r="F597" s="3"/>
      <c r="G597" s="3"/>
    </row>
    <row r="598" spans="1:7" x14ac:dyDescent="0.3">
      <c r="A598" s="8" t="s">
        <v>245</v>
      </c>
      <c r="B598" s="3"/>
      <c r="C598" s="3"/>
      <c r="D598" s="3"/>
      <c r="E598" s="3"/>
      <c r="F598" s="3"/>
      <c r="G598" s="3"/>
    </row>
    <row r="599" spans="1:7" x14ac:dyDescent="0.3">
      <c r="A599" s="8" t="s">
        <v>246</v>
      </c>
    </row>
  </sheetData>
  <mergeCells count="6">
    <mergeCell ref="G162:J162"/>
    <mergeCell ref="H35:K35"/>
    <mergeCell ref="H40:K40"/>
    <mergeCell ref="A1:E1"/>
    <mergeCell ref="A2:E2"/>
    <mergeCell ref="A4:E6"/>
  </mergeCells>
  <pageMargins left="0.25" right="0.25" top="0.75" bottom="0.75" header="0.3" footer="0.3"/>
  <pageSetup scale="79" firstPageNumber="19" fitToHeight="0" orientation="portrait" useFirstPageNumber="1" r:id="rId1"/>
  <headerFooter differentFirst="1">
    <oddFooter>&amp;C &amp;P</oddFooter>
    <firstFooter>&amp;C&amp;P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FY22</vt:lpstr>
      <vt:lpstr>'FY22'!Print_Area</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Lockhart, Misty Ella Marilee</dc:creator>
  <cp:lastModifiedBy>Shubham Kumar</cp:lastModifiedBy>
  <cp:lastPrinted>2022-08-25T20:15:33Z</cp:lastPrinted>
  <dcterms:created xsi:type="dcterms:W3CDTF">2016-09-29T14:57:51Z</dcterms:created>
  <dcterms:modified xsi:type="dcterms:W3CDTF">2022-09-14T20:51:04Z</dcterms:modified>
</cp:coreProperties>
</file>